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770" activeTab="1"/>
  </bookViews>
  <sheets>
    <sheet name="Instructions" sheetId="1" r:id="rId1"/>
    <sheet name="Detail Budget" sheetId="2" r:id="rId2"/>
    <sheet name="LOE Schedule" sheetId="3" r:id="rId3"/>
    <sheet name="Equipment" sheetId="4" r:id="rId4"/>
    <sheet name="Materials &amp; Supplies" sheetId="5" r:id="rId5"/>
    <sheet name="1030 Cum" sheetId="6" r:id="rId6"/>
    <sheet name="1030 YR1" sheetId="7" r:id="rId7"/>
  </sheets>
  <definedNames>
    <definedName name="_xlnm.Print_Area" localSheetId="1">'Detail Budget'!$A$1:$H$120</definedName>
    <definedName name="_xlnm.Print_Area" localSheetId="3">'Equipment'!$A$1:$E$32</definedName>
    <definedName name="_xlnm.Print_Area" localSheetId="0">'Instructions'!$A$1:$J$46</definedName>
    <definedName name="_xlnm.Print_Area" localSheetId="2">'LOE Schedule'!$A$1:$C$38</definedName>
    <definedName name="_xlnm.Print_Area" localSheetId="4">'Materials &amp; Supplies'!$A$1:$E$32</definedName>
    <definedName name="_xlnm.Print_Titles" localSheetId="1">'Detail Budget'!$A:$D,'Detail Budget'!$1:$9</definedName>
  </definedNames>
  <calcPr fullCalcOnLoad="1"/>
</workbook>
</file>

<file path=xl/sharedStrings.xml><?xml version="1.0" encoding="utf-8"?>
<sst xmlns="http://schemas.openxmlformats.org/spreadsheetml/2006/main" count="339" uniqueCount="197">
  <si>
    <r>
      <t xml:space="preserve">NSF Form 1030 (10/99) </t>
    </r>
    <r>
      <rPr>
        <b/>
        <i/>
        <sz val="10"/>
        <rFont val="Arial"/>
        <family val="2"/>
      </rPr>
      <t>Supersedes All Previous Editions</t>
    </r>
  </si>
  <si>
    <t>Other</t>
  </si>
  <si>
    <t>/month</t>
  </si>
  <si>
    <t>/Unit</t>
  </si>
  <si>
    <t xml:space="preserve">  TOTAL OTHER FEES</t>
  </si>
  <si>
    <t>TOTAL LEVEL OF EFFORT</t>
  </si>
  <si>
    <t xml:space="preserve">  1. MATERIALS AND SUPPLIES</t>
  </si>
  <si>
    <t xml:space="preserve">  2. PUBLICATION/DOCUMENTATION/DISSEMINATION</t>
  </si>
  <si>
    <t>/rt</t>
  </si>
  <si>
    <t>Proposer</t>
  </si>
  <si>
    <t>(If Different)</t>
  </si>
  <si>
    <t xml:space="preserve">  1.  </t>
  </si>
  <si>
    <t xml:space="preserve">  2.  </t>
  </si>
  <si>
    <t xml:space="preserve">  AGREED LEVEL IF DIFFERENT $</t>
  </si>
  <si>
    <t>PI/PD TYPED NAME &amp; SIGNATURE*</t>
  </si>
  <si>
    <t xml:space="preserve"> DATE</t>
  </si>
  <si>
    <t xml:space="preserve">          FOR NSF USE ONLY</t>
  </si>
  <si>
    <t>Cost/Unit</t>
  </si>
  <si>
    <t>I. INDIRECT COSTS (F&amp;A) (SPECIFY RATE AND BASE)</t>
  </si>
  <si>
    <t xml:space="preserve"> TOTAL EQUIPMENT</t>
  </si>
  <si>
    <t>K. RESIDUAL FUNDS (IF FOR FURTHER SUPPORT OF CURRENT PROJECTS SEE GPG II.D.7.j.)</t>
  </si>
  <si>
    <t>Requested By</t>
  </si>
  <si>
    <t>INDIRECT COST RATE VERIFICATION</t>
  </si>
  <si>
    <t>Proposal Date</t>
  </si>
  <si>
    <t>CONSULTANT SERVICES (from LOE Schedule)</t>
  </si>
  <si>
    <t>COMPUTER SERVICES</t>
  </si>
  <si>
    <t xml:space="preserve">SUBAWARDS </t>
  </si>
  <si>
    <t>Subtotal Materials and Supplies</t>
  </si>
  <si>
    <t>PUBLICATION/DOCUMENTATION</t>
  </si>
  <si>
    <t>Subtotal Publication/Documentation</t>
  </si>
  <si>
    <t>Subtotal Consultant Services</t>
  </si>
  <si>
    <t>Subtotal Computer Services</t>
  </si>
  <si>
    <t>Subtotal Subawards</t>
  </si>
  <si>
    <t>Subtotal Other</t>
  </si>
  <si>
    <t xml:space="preserve">  TOTAL FRINGE</t>
  </si>
  <si>
    <t>If Charged as Direct Costs</t>
  </si>
  <si>
    <t>Overhead</t>
  </si>
  <si>
    <t>Materials &amp; Supplies ( &lt; $5,000/unit cost )</t>
  </si>
  <si>
    <t>Year 1</t>
  </si>
  <si>
    <t>4/1/09-3/31/10</t>
  </si>
  <si>
    <t xml:space="preserve">                     2. FOREIGN</t>
  </si>
  <si>
    <t xml:space="preserve">  3. CONSULTANT SERVICES     </t>
  </si>
  <si>
    <t>Granted by NSF</t>
  </si>
  <si>
    <t>CAL</t>
  </si>
  <si>
    <t xml:space="preserve"> ACAD</t>
  </si>
  <si>
    <t>SUMR</t>
  </si>
  <si>
    <t>Schedule of Equipment (  &gt; $5,000/unit cost )</t>
  </si>
  <si>
    <t>Proposed</t>
  </si>
  <si>
    <t>Granted</t>
  </si>
  <si>
    <t>TOTAL PARTICIPANT COSTS</t>
  </si>
  <si>
    <t>G. OTHER DIRECT COSTS</t>
  </si>
  <si>
    <t xml:space="preserve">        TOTAL SALARIES AND WAGES (A+B)</t>
  </si>
  <si>
    <t>C. FRINGE BENEFITS (IF CHARGED AS DIRECT COSTS)</t>
  </si>
  <si>
    <t xml:space="preserve">        TOTAL SALARIES, WAGES AND FRINGE BENEFITS (A+B+C)</t>
  </si>
  <si>
    <t>J. TOTAL DIRECT AND INDIRECTS COSTS (H + I)</t>
  </si>
  <si>
    <t xml:space="preserve">              Person-months</t>
  </si>
  <si>
    <t>Amount</t>
  </si>
  <si>
    <t xml:space="preserve">ORG. REP. TYPED NAME &amp; SIGNATURE*                                                                            </t>
  </si>
  <si>
    <t xml:space="preserve">   Date Checked</t>
  </si>
  <si>
    <t xml:space="preserve"> Date of Rate Sheet</t>
  </si>
  <si>
    <t xml:space="preserve"> Initials - ORG</t>
  </si>
  <si>
    <t xml:space="preserve">  4. COMPUTER SERVICES    </t>
  </si>
  <si>
    <t xml:space="preserve">  6. OTHER     </t>
  </si>
  <si>
    <t>Total Equipment Costs</t>
  </si>
  <si>
    <t>Materials &amp; Supplies</t>
  </si>
  <si>
    <t xml:space="preserve">  3.  </t>
  </si>
  <si>
    <t xml:space="preserve">  4.  </t>
  </si>
  <si>
    <t>Total Materials &amp; Supplies Costs</t>
  </si>
  <si>
    <t xml:space="preserve">          DURATION  (MONTHS)</t>
  </si>
  <si>
    <t xml:space="preserve">  3. SUBSISTENCE  </t>
  </si>
  <si>
    <t>PRINCIPAL INVESTIGATOR/PROJECT DIRECTOR</t>
  </si>
  <si>
    <t xml:space="preserve">    AWARD NO.</t>
  </si>
  <si>
    <t>A. SENIOR PERSONNEL: PI/PD, Co-PI'S, Faculty and Other Senior Associates</t>
  </si>
  <si>
    <t xml:space="preserve">                NSF-Funded</t>
  </si>
  <si>
    <t>Funds</t>
  </si>
  <si>
    <t>Detailed Budget</t>
  </si>
  <si>
    <t>OTHER (telephone, internet, shipping, etc. - specify)</t>
  </si>
  <si>
    <t>MATERIALS &amp; SUPPLIES - &lt;$5,000/unit cost</t>
  </si>
  <si>
    <t xml:space="preserve">      TOTAL OTHER DIRECT COSTS</t>
  </si>
  <si>
    <t>H. TOTAL DIRECT COSTS (A THROUGH G)</t>
  </si>
  <si>
    <t xml:space="preserve">                           SUMMARY PROPOSAL BUDGET</t>
  </si>
  <si>
    <t xml:space="preserve">           FOR NSF USE ONLY</t>
  </si>
  <si>
    <t>ORGANIZATION</t>
  </si>
  <si>
    <t xml:space="preserve">  PROPOSAL NO.</t>
  </si>
  <si>
    <t>F. PARTICIPANT SUPPORT COSTS</t>
  </si>
  <si>
    <t xml:space="preserve">  2. TRAVEL</t>
  </si>
  <si>
    <t>LOE Schedule</t>
  </si>
  <si>
    <t>1030 Form</t>
  </si>
  <si>
    <t xml:space="preserve">Level of effort is entered here by person months for staff and consultants.  The time is linked to </t>
  </si>
  <si>
    <t>Subtotal Domestic Travel</t>
  </si>
  <si>
    <t>Subtotal Foreign Travel</t>
  </si>
  <si>
    <t xml:space="preserve">  5. SUBAWARDS  </t>
  </si>
  <si>
    <t>Senior Personnel</t>
  </si>
  <si>
    <t>Subtotal Senior Personnel</t>
  </si>
  <si>
    <t>Subtotal Other Personnel</t>
  </si>
  <si>
    <t>Other Personnel</t>
  </si>
  <si>
    <t>Domestic Travel</t>
  </si>
  <si>
    <t>Foreign Travel</t>
  </si>
  <si>
    <t>Subtotal - Staff Labor</t>
  </si>
  <si>
    <t xml:space="preserve">          List each separately with name and title. (A.7. Show number in brackets)</t>
  </si>
  <si>
    <t>LEVEL OF EFFORT</t>
  </si>
  <si>
    <t>(Stated in Person Months)</t>
  </si>
  <si>
    <t>L. AMOUNT OF THIS REQUEST (J) OR (J MINUS K)</t>
  </si>
  <si>
    <t>$</t>
  </si>
  <si>
    <t>M. COST SHARING: PROPOSED LEVEL $</t>
  </si>
  <si>
    <t>Name</t>
  </si>
  <si>
    <t>Subtotal - Consultants</t>
  </si>
  <si>
    <t xml:space="preserve">  5.</t>
  </si>
  <si>
    <t>B. OTHER PERSONNEL (SHOW NUMBERS IN BRACKETS)</t>
  </si>
  <si>
    <t>See Schedule</t>
  </si>
  <si>
    <t xml:space="preserve">Airfare to/from </t>
  </si>
  <si>
    <t>Automobile Rental</t>
  </si>
  <si>
    <t>/trip</t>
  </si>
  <si>
    <t>Taxi, Limousine, etc.</t>
  </si>
  <si>
    <t>Parking, tolls</t>
  </si>
  <si>
    <t>Hotel/Lodging</t>
  </si>
  <si>
    <t xml:space="preserve">  TOTAL TRAVEL AND TRANSPORTATION</t>
  </si>
  <si>
    <t>/salaries</t>
  </si>
  <si>
    <t>Equipment</t>
  </si>
  <si>
    <t>Units</t>
  </si>
  <si>
    <t xml:space="preserve">  TOTAL SALARIES AND WAGES</t>
  </si>
  <si>
    <t xml:space="preserve">      TOTAL NUMBER OF PARTICIPANTS  (       )</t>
  </si>
  <si>
    <t>Meals</t>
  </si>
  <si>
    <t xml:space="preserve">                         </t>
  </si>
  <si>
    <t>Constants</t>
  </si>
  <si>
    <t xml:space="preserve">  TOTAL OTHER DIRECT COSTS</t>
  </si>
  <si>
    <t>G&amp;A</t>
  </si>
  <si>
    <t xml:space="preserve">  TOTAL INDIRECT COSTS</t>
  </si>
  <si>
    <t>Rate</t>
  </si>
  <si>
    <t>/each</t>
  </si>
  <si>
    <t>Schedule of Materials &amp; Supplies  ( &lt; $5,000/unit cost )</t>
  </si>
  <si>
    <t>D. EQUIPMENT (LIST ITEM AND DOLLAR AMOUNT FOR EACH ITEM EXCEEDING $5,000.)</t>
  </si>
  <si>
    <t xml:space="preserve">      TOTAL EQUIPMENT</t>
  </si>
  <si>
    <t>E. TRAVEL  1. DOMESTIC (INCL. CANADA, MEXICO AND U.S. POSSESSIONS)</t>
  </si>
  <si>
    <t>Enter all equipment &gt; $5,000/unit cost on this sheet.  All detail from this sheet is linked</t>
  </si>
  <si>
    <t>Enter costs for participant support here.  All costs from this sheet are linked to the Detail</t>
  </si>
  <si>
    <t>Description/Uses of Sheets in this Workbook</t>
  </si>
  <si>
    <t>Detail Description of</t>
  </si>
  <si>
    <t>Equipment ( &gt;$5,000/unit cost )</t>
  </si>
  <si>
    <t xml:space="preserve">Enter all equipment, materials and supplies &lt; $5,000/unit cost on this sheet.  </t>
  </si>
  <si>
    <t>Participant Cost Detail</t>
  </si>
  <si>
    <t>Budget Sheet.</t>
  </si>
  <si>
    <t xml:space="preserve">standard format.  Most information will pull from the Detail Budget Sheet.  </t>
  </si>
  <si>
    <t>STAFF (position description)</t>
  </si>
  <si>
    <t>the Detail Budget Sheet where the labor costs are calculated.</t>
  </si>
  <si>
    <t>to the Detail Budget Sheet.</t>
  </si>
  <si>
    <t>All detail from this sheet is linked to the Detail Budget Sheet.</t>
  </si>
  <si>
    <t>Detail Budget</t>
  </si>
  <si>
    <t>Detail from the LOE, Equipment, Materials &amp; Supplies and Participant Cost sheets are</t>
  </si>
  <si>
    <t>This sheet calculates the compounded inflation rate based on the percent of inflation entered.</t>
  </si>
  <si>
    <t xml:space="preserve">The compounded rate is linked to the Detail Budget Sheet.  </t>
  </si>
  <si>
    <t>pulled into this sheet.  The basis for indirects must also be entered on this sheet.</t>
  </si>
  <si>
    <t>Please only enter data in the yellow highlighted cells.</t>
  </si>
  <si>
    <t>SALARIES AND WAGES (from LOE Schedule)</t>
  </si>
  <si>
    <t>Fringe Benefits</t>
  </si>
  <si>
    <t>EQUIPMENT - &gt; $5,000/unit cost</t>
  </si>
  <si>
    <t xml:space="preserve">TRAVEL </t>
  </si>
  <si>
    <t>OTHER DIRECT COSTS</t>
  </si>
  <si>
    <t>TOTAL DIRECT COSTS</t>
  </si>
  <si>
    <t>INDIRECT COSTS</t>
  </si>
  <si>
    <t>OTHER FEES (Specify)</t>
  </si>
  <si>
    <t>TOTAL PROPOSED BUDGET</t>
  </si>
  <si>
    <t>Name of Respondent</t>
  </si>
  <si>
    <t>As IRIS receives their funding from NSF we ask all respondents to comply with this</t>
  </si>
  <si>
    <t>sheets will pull this information from the Detail Budget Sheet.</t>
  </si>
  <si>
    <t>The name of the respondent, title of Project and proposal date are entered on this sheet.  All other</t>
  </si>
  <si>
    <t xml:space="preserve">  6. (      ) OTHERS </t>
  </si>
  <si>
    <t xml:space="preserve">  7. (     ) TOTAL SENIOR PERSONNEL (1-6)</t>
  </si>
  <si>
    <t xml:space="preserve">  1. (     ) POST DOCTORAL ASSOCIATES</t>
  </si>
  <si>
    <t xml:space="preserve">  2. (     ) OTHER PROFESSIONALS </t>
  </si>
  <si>
    <t xml:space="preserve">  3. (     ) GRADUATE STUDENTS   </t>
  </si>
  <si>
    <t xml:space="preserve">  4. (     ) UNDERGRADUATE STUDENTS</t>
  </si>
  <si>
    <t xml:space="preserve">  6. (     ) OTHER </t>
  </si>
  <si>
    <t xml:space="preserve">  5. (     ) SECRETARIAL-CLERICAL  (IF CHARGED DIRECTLY) </t>
  </si>
  <si>
    <t xml:space="preserve">  1. STIPENDS                          </t>
  </si>
  <si>
    <t>*SIGNATURE REQUIRED ONLY FOR REVISED BUDGET(GPG III.C)</t>
  </si>
  <si>
    <t xml:space="preserve">  4. OTHER                           </t>
  </si>
  <si>
    <t xml:space="preserve">                           YEAR 1 PROPOSAL BUDGET</t>
  </si>
  <si>
    <t>F&amp;A</t>
  </si>
  <si>
    <t>Base</t>
  </si>
  <si>
    <r>
      <t xml:space="preserve">Fringe - </t>
    </r>
    <r>
      <rPr>
        <sz val="10"/>
        <color indexed="10"/>
        <rFont val="Arial"/>
        <family val="2"/>
      </rPr>
      <t>if not charged as direct cost</t>
    </r>
  </si>
  <si>
    <t>Post Doc Associate</t>
  </si>
  <si>
    <t>Other Professionals</t>
  </si>
  <si>
    <t>Graduate Students</t>
  </si>
  <si>
    <t>Undergraduate Students</t>
  </si>
  <si>
    <t>Secretary/Clerical (if direct billed)</t>
  </si>
  <si>
    <t>Number - #</t>
  </si>
  <si>
    <t>Position</t>
  </si>
  <si>
    <t>CONSULTANTS (Name of Company)</t>
  </si>
  <si>
    <t>Other/Specify</t>
  </si>
  <si>
    <t>#</t>
  </si>
  <si>
    <t xml:space="preserve">Others                                  </t>
  </si>
  <si>
    <t>PI or Technical Director</t>
  </si>
  <si>
    <t>Co-PI or Co-Director</t>
  </si>
  <si>
    <t>Enter information on this form in the yellow highlighted cells.</t>
  </si>
  <si>
    <t>If the Equipment or Materials &amp; Supplies schedules do not apply to your budget please ignore.  PLEASE DO NOT DELETE.</t>
  </si>
  <si>
    <t>IRIS Data Management System Data Product Development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</si>
</sst>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0_);_(* \(#,##0.0000\);_(* &quot;-&quot;????_);_(@_)"/>
    <numFmt numFmtId="172" formatCode="_(* #,##0.000_);_(* \(#,##0.000\);_(* &quot;-&quot;???_);_(@_)"/>
    <numFmt numFmtId="173" formatCode="0.0"/>
    <numFmt numFmtId="174" formatCode="&quot;$&quot;#,##0"/>
    <numFmt numFmtId="175" formatCode="&quot;$&quot;#,##0.00"/>
    <numFmt numFmtId="176" formatCode="_(* #,##0.0_);_(* \(#,##0.0\);_(* &quot;-&quot;?_);_(@_)"/>
    <numFmt numFmtId="177" formatCode="[$-409]dddd\,\ mmmm\ dd\,\ yyyy"/>
    <numFmt numFmtId="178" formatCode="[$-409]mmm\-yy;@"/>
    <numFmt numFmtId="179" formatCode="m/d/yy;@"/>
    <numFmt numFmtId="180" formatCode="[$-409]d\-mmm;@"/>
    <numFmt numFmtId="181" formatCode="_(* #,##0.00_);_(* \(#,##0.00\);_(* &quot;-&quot;_);_(@_)"/>
    <numFmt numFmtId="182" formatCode="_(* #,##0.000_);_(* \(#,##0.000\);_(* &quot;-&quot;????_);_(@_)"/>
    <numFmt numFmtId="183" formatCode="0_)"/>
    <numFmt numFmtId="184" formatCode="m/d/yyyy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4"/>
      <name val="Arial"/>
      <family val="0"/>
    </font>
    <font>
      <sz val="8"/>
      <name val="Verdana"/>
      <family val="0"/>
    </font>
    <font>
      <i/>
      <sz val="10"/>
      <name val="Arial"/>
      <family val="2"/>
    </font>
    <font>
      <sz val="12"/>
      <name val="Arial"/>
      <family val="0"/>
    </font>
    <font>
      <b/>
      <i/>
      <sz val="11"/>
      <name val="Arial"/>
      <family val="0"/>
    </font>
    <font>
      <b/>
      <sz val="11"/>
      <name val="Arial"/>
      <family val="0"/>
    </font>
    <font>
      <b/>
      <sz val="18"/>
      <name val="Arial"/>
      <family val="0"/>
    </font>
    <font>
      <b/>
      <i/>
      <sz val="12"/>
      <name val="Arial"/>
      <family val="0"/>
    </font>
    <font>
      <i/>
      <sz val="12"/>
      <name val="Arial"/>
      <family val="0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AFF7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AFF8F"/>
        <bgColor indexed="64"/>
      </patternFill>
    </fill>
    <fill>
      <patternFill patternType="solid">
        <fgColor rgb="FFF9FF82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FCFF95"/>
        <bgColor indexed="64"/>
      </patternFill>
    </fill>
    <fill>
      <patternFill patternType="solid">
        <fgColor rgb="FFFAFFB0"/>
        <bgColor indexed="64"/>
      </patternFill>
    </fill>
    <fill>
      <patternFill patternType="solid">
        <fgColor rgb="FFFDFFB1"/>
        <bgColor indexed="64"/>
      </patternFill>
    </fill>
    <fill>
      <patternFill patternType="solid">
        <fgColor rgb="FFFFFF9C"/>
        <bgColor indexed="64"/>
      </patternFill>
    </fill>
    <fill>
      <patternFill patternType="solid">
        <fgColor rgb="FFFDFF8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43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37" fontId="1" fillId="0" borderId="0" xfId="0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3" fontId="1" fillId="0" borderId="0" xfId="0" applyNumberFormat="1" applyFont="1" applyAlignment="1">
      <alignment horizontal="left"/>
    </xf>
    <xf numFmtId="43" fontId="1" fillId="0" borderId="10" xfId="0" applyNumberFormat="1" applyFont="1" applyBorder="1" applyAlignment="1">
      <alignment/>
    </xf>
    <xf numFmtId="43" fontId="1" fillId="0" borderId="11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13" xfId="0" applyNumberFormat="1" applyFont="1" applyBorder="1" applyAlignment="1">
      <alignment/>
    </xf>
    <xf numFmtId="43" fontId="1" fillId="0" borderId="14" xfId="0" applyNumberFormat="1" applyFont="1" applyBorder="1" applyAlignment="1">
      <alignment horizontal="center"/>
    </xf>
    <xf numFmtId="43" fontId="0" fillId="0" borderId="15" xfId="0" applyNumberFormat="1" applyFont="1" applyFill="1" applyBorder="1" applyAlignment="1">
      <alignment/>
    </xf>
    <xf numFmtId="43" fontId="0" fillId="0" borderId="16" xfId="0" applyNumberFormat="1" applyFont="1" applyFill="1" applyBorder="1" applyAlignment="1">
      <alignment horizontal="center"/>
    </xf>
    <xf numFmtId="43" fontId="1" fillId="0" borderId="17" xfId="0" applyNumberFormat="1" applyFont="1" applyBorder="1" applyAlignment="1">
      <alignment horizontal="center"/>
    </xf>
    <xf numFmtId="43" fontId="1" fillId="0" borderId="18" xfId="0" applyNumberFormat="1" applyFont="1" applyBorder="1" applyAlignment="1">
      <alignment horizontal="center"/>
    </xf>
    <xf numFmtId="43" fontId="0" fillId="0" borderId="0" xfId="0" applyNumberFormat="1" applyFont="1" applyAlignment="1">
      <alignment horizontal="center"/>
    </xf>
    <xf numFmtId="43" fontId="0" fillId="0" borderId="12" xfId="0" applyNumberFormat="1" applyFont="1" applyFill="1" applyBorder="1" applyAlignment="1">
      <alignment horizontal="center"/>
    </xf>
    <xf numFmtId="43" fontId="0" fillId="0" borderId="19" xfId="0" applyNumberFormat="1" applyFont="1" applyFill="1" applyBorder="1" applyAlignment="1">
      <alignment horizontal="center"/>
    </xf>
    <xf numFmtId="43" fontId="4" fillId="0" borderId="0" xfId="0" applyNumberFormat="1" applyFont="1" applyAlignment="1">
      <alignment/>
    </xf>
    <xf numFmtId="43" fontId="0" fillId="0" borderId="15" xfId="0" applyNumberFormat="1" applyFont="1" applyFill="1" applyBorder="1" applyAlignment="1">
      <alignment horizontal="right"/>
    </xf>
    <xf numFmtId="43" fontId="4" fillId="0" borderId="2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2" fontId="0" fillId="0" borderId="29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7" xfId="0" applyNumberFormat="1" applyFont="1" applyBorder="1" applyAlignment="1" applyProtection="1">
      <alignment/>
      <protection/>
    </xf>
    <xf numFmtId="5" fontId="0" fillId="0" borderId="31" xfId="0" applyNumberFormat="1" applyFont="1" applyBorder="1" applyAlignment="1" applyProtection="1">
      <alignment/>
      <protection/>
    </xf>
    <xf numFmtId="0" fontId="0" fillId="0" borderId="21" xfId="0" applyFont="1" applyBorder="1" applyAlignment="1">
      <alignment horizontal="left"/>
    </xf>
    <xf numFmtId="37" fontId="0" fillId="0" borderId="31" xfId="0" applyNumberFormat="1" applyFont="1" applyBorder="1" applyAlignment="1" applyProtection="1">
      <alignment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left"/>
    </xf>
    <xf numFmtId="5" fontId="0" fillId="0" borderId="19" xfId="0" applyNumberFormat="1" applyFont="1" applyBorder="1" applyAlignment="1" applyProtection="1">
      <alignment/>
      <protection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/>
    </xf>
    <xf numFmtId="37" fontId="0" fillId="0" borderId="19" xfId="0" applyNumberFormat="1" applyFont="1" applyBorder="1" applyAlignment="1" applyProtection="1">
      <alignment/>
      <protection/>
    </xf>
    <xf numFmtId="0" fontId="0" fillId="0" borderId="28" xfId="0" applyFont="1" applyBorder="1" applyAlignment="1">
      <alignment/>
    </xf>
    <xf numFmtId="5" fontId="0" fillId="0" borderId="21" xfId="0" applyNumberFormat="1" applyFont="1" applyBorder="1" applyAlignment="1" applyProtection="1">
      <alignment/>
      <protection/>
    </xf>
    <xf numFmtId="5" fontId="0" fillId="0" borderId="0" xfId="0" applyNumberFormat="1" applyFont="1" applyAlignment="1">
      <alignment/>
    </xf>
    <xf numFmtId="37" fontId="0" fillId="0" borderId="27" xfId="0" applyNumberFormat="1" applyFont="1" applyBorder="1" applyAlignment="1" applyProtection="1">
      <alignment/>
      <protection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4" xfId="0" applyFont="1" applyBorder="1" applyAlignment="1">
      <alignment/>
    </xf>
    <xf numFmtId="37" fontId="0" fillId="0" borderId="35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37" fontId="0" fillId="0" borderId="0" xfId="0" applyNumberFormat="1" applyFont="1" applyAlignment="1" applyProtection="1">
      <alignment/>
      <protection/>
    </xf>
    <xf numFmtId="183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12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37" fontId="0" fillId="0" borderId="17" xfId="42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37" fontId="0" fillId="0" borderId="27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41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 horizontal="center"/>
    </xf>
    <xf numFmtId="43" fontId="0" fillId="0" borderId="36" xfId="0" applyNumberFormat="1" applyFont="1" applyBorder="1" applyAlignment="1">
      <alignment/>
    </xf>
    <xf numFmtId="41" fontId="0" fillId="0" borderId="37" xfId="0" applyNumberFormat="1" applyFont="1" applyBorder="1" applyAlignment="1">
      <alignment/>
    </xf>
    <xf numFmtId="41" fontId="0" fillId="0" borderId="38" xfId="0" applyNumberFormat="1" applyFont="1" applyBorder="1" applyAlignment="1">
      <alignment horizontal="center"/>
    </xf>
    <xf numFmtId="41" fontId="0" fillId="0" borderId="38" xfId="0" applyNumberFormat="1" applyFont="1" applyBorder="1" applyAlignment="1">
      <alignment/>
    </xf>
    <xf numFmtId="41" fontId="0" fillId="0" borderId="39" xfId="0" applyNumberFormat="1" applyFont="1" applyBorder="1" applyAlignment="1">
      <alignment/>
    </xf>
    <xf numFmtId="41" fontId="0" fillId="0" borderId="4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41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41" fontId="0" fillId="0" borderId="42" xfId="0" applyNumberFormat="1" applyFont="1" applyBorder="1" applyAlignment="1">
      <alignment/>
    </xf>
    <xf numFmtId="41" fontId="0" fillId="0" borderId="43" xfId="0" applyNumberFormat="1" applyFont="1" applyBorder="1" applyAlignment="1">
      <alignment/>
    </xf>
    <xf numFmtId="41" fontId="0" fillId="0" borderId="34" xfId="0" applyNumberFormat="1" applyFont="1" applyBorder="1" applyAlignment="1">
      <alignment horizontal="right"/>
    </xf>
    <xf numFmtId="41" fontId="0" fillId="0" borderId="44" xfId="0" applyNumberFormat="1" applyFont="1" applyBorder="1" applyAlignment="1" quotePrefix="1">
      <alignment/>
    </xf>
    <xf numFmtId="43" fontId="0" fillId="0" borderId="35" xfId="0" applyNumberFormat="1" applyFont="1" applyBorder="1" applyAlignment="1">
      <alignment horizontal="center"/>
    </xf>
    <xf numFmtId="41" fontId="0" fillId="0" borderId="45" xfId="0" applyNumberFormat="1" applyFont="1" applyBorder="1" applyAlignment="1">
      <alignment horizontal="center"/>
    </xf>
    <xf numFmtId="41" fontId="1" fillId="33" borderId="40" xfId="0" applyNumberFormat="1" applyFont="1" applyFill="1" applyBorder="1" applyAlignment="1">
      <alignment/>
    </xf>
    <xf numFmtId="41" fontId="0" fillId="33" borderId="22" xfId="0" applyNumberFormat="1" applyFont="1" applyFill="1" applyBorder="1" applyAlignment="1">
      <alignment/>
    </xf>
    <xf numFmtId="41" fontId="0" fillId="33" borderId="41" xfId="0" applyNumberFormat="1" applyFont="1" applyFill="1" applyBorder="1" applyAlignment="1">
      <alignment/>
    </xf>
    <xf numFmtId="43" fontId="0" fillId="33" borderId="28" xfId="0" applyNumberFormat="1" applyFont="1" applyFill="1" applyBorder="1" applyAlignment="1">
      <alignment/>
    </xf>
    <xf numFmtId="37" fontId="0" fillId="33" borderId="46" xfId="0" applyNumberFormat="1" applyFont="1" applyFill="1" applyBorder="1" applyAlignment="1">
      <alignment/>
    </xf>
    <xf numFmtId="43" fontId="1" fillId="0" borderId="40" xfId="0" applyNumberFormat="1" applyFont="1" applyBorder="1" applyAlignment="1">
      <alignment/>
    </xf>
    <xf numFmtId="41" fontId="0" fillId="0" borderId="22" xfId="0" applyNumberFormat="1" applyFont="1" applyFill="1" applyBorder="1" applyAlignment="1">
      <alignment/>
    </xf>
    <xf numFmtId="41" fontId="0" fillId="0" borderId="41" xfId="0" applyNumberFormat="1" applyFont="1" applyFill="1" applyBorder="1" applyAlignment="1">
      <alignment/>
    </xf>
    <xf numFmtId="43" fontId="0" fillId="0" borderId="28" xfId="0" applyNumberFormat="1" applyFont="1" applyFill="1" applyBorder="1" applyAlignment="1">
      <alignment/>
    </xf>
    <xf numFmtId="37" fontId="0" fillId="0" borderId="46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41" xfId="0" applyNumberFormat="1" applyFont="1" applyBorder="1" applyAlignment="1" quotePrefix="1">
      <alignment/>
    </xf>
    <xf numFmtId="37" fontId="0" fillId="0" borderId="46" xfId="0" applyNumberFormat="1" applyFont="1" applyBorder="1" applyAlignment="1">
      <alignment/>
    </xf>
    <xf numFmtId="43" fontId="0" fillId="0" borderId="40" xfId="0" applyNumberFormat="1" applyFont="1" applyBorder="1" applyAlignment="1">
      <alignment horizontal="right"/>
    </xf>
    <xf numFmtId="43" fontId="0" fillId="0" borderId="31" xfId="0" applyNumberFormat="1" applyFont="1" applyFill="1" applyBorder="1" applyAlignment="1">
      <alignment/>
    </xf>
    <xf numFmtId="37" fontId="0" fillId="0" borderId="47" xfId="0" applyNumberFormat="1" applyFont="1" applyBorder="1" applyAlignment="1">
      <alignment/>
    </xf>
    <xf numFmtId="41" fontId="0" fillId="0" borderId="23" xfId="0" applyNumberFormat="1" applyFont="1" applyFill="1" applyBorder="1" applyAlignment="1">
      <alignment/>
    </xf>
    <xf numFmtId="41" fontId="0" fillId="0" borderId="42" xfId="0" applyNumberFormat="1" applyFont="1" applyBorder="1" applyAlignment="1" quotePrefix="1">
      <alignment/>
    </xf>
    <xf numFmtId="41" fontId="9" fillId="0" borderId="48" xfId="0" applyNumberFormat="1" applyFont="1" applyBorder="1" applyAlignment="1">
      <alignment/>
    </xf>
    <xf numFmtId="41" fontId="0" fillId="0" borderId="49" xfId="0" applyNumberFormat="1" applyFont="1" applyBorder="1" applyAlignment="1">
      <alignment/>
    </xf>
    <xf numFmtId="41" fontId="0" fillId="0" borderId="44" xfId="0" applyNumberFormat="1" applyFont="1" applyBorder="1" applyAlignment="1">
      <alignment/>
    </xf>
    <xf numFmtId="43" fontId="1" fillId="0" borderId="35" xfId="0" applyNumberFormat="1" applyFont="1" applyBorder="1" applyAlignment="1">
      <alignment/>
    </xf>
    <xf numFmtId="37" fontId="1" fillId="0" borderId="45" xfId="0" applyNumberFormat="1" applyFont="1" applyBorder="1" applyAlignment="1">
      <alignment/>
    </xf>
    <xf numFmtId="10" fontId="0" fillId="0" borderId="22" xfId="0" applyNumberFormat="1" applyFont="1" applyFill="1" applyBorder="1" applyAlignment="1">
      <alignment/>
    </xf>
    <xf numFmtId="37" fontId="0" fillId="0" borderId="46" xfId="42" applyNumberFormat="1" applyFont="1" applyBorder="1" applyAlignment="1">
      <alignment/>
    </xf>
    <xf numFmtId="41" fontId="0" fillId="0" borderId="33" xfId="0" applyNumberFormat="1" applyFont="1" applyBorder="1" applyAlignment="1">
      <alignment/>
    </xf>
    <xf numFmtId="41" fontId="0" fillId="0" borderId="50" xfId="0" applyNumberFormat="1" applyFont="1" applyBorder="1" applyAlignment="1">
      <alignment/>
    </xf>
    <xf numFmtId="43" fontId="1" fillId="0" borderId="34" xfId="0" applyNumberFormat="1" applyFont="1" applyBorder="1" applyAlignment="1">
      <alignment/>
    </xf>
    <xf numFmtId="43" fontId="1" fillId="0" borderId="48" xfId="0" applyNumberFormat="1" applyFont="1" applyBorder="1" applyAlignment="1">
      <alignment/>
    </xf>
    <xf numFmtId="41" fontId="0" fillId="0" borderId="22" xfId="0" applyNumberFormat="1" applyFont="1" applyBorder="1" applyAlignment="1">
      <alignment/>
    </xf>
    <xf numFmtId="43" fontId="0" fillId="0" borderId="28" xfId="0" applyNumberFormat="1" applyFont="1" applyBorder="1" applyAlignment="1">
      <alignment/>
    </xf>
    <xf numFmtId="41" fontId="0" fillId="0" borderId="40" xfId="0" applyNumberFormat="1" applyFont="1" applyFill="1" applyBorder="1" applyAlignment="1">
      <alignment/>
    </xf>
    <xf numFmtId="41" fontId="1" fillId="0" borderId="40" xfId="0" applyNumberFormat="1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181" fontId="0" fillId="0" borderId="22" xfId="0" applyNumberFormat="1" applyFont="1" applyBorder="1" applyAlignment="1">
      <alignment/>
    </xf>
    <xf numFmtId="37" fontId="0" fillId="0" borderId="22" xfId="42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37" fontId="1" fillId="0" borderId="46" xfId="0" applyNumberFormat="1" applyFont="1" applyBorder="1" applyAlignment="1">
      <alignment/>
    </xf>
    <xf numFmtId="41" fontId="0" fillId="0" borderId="36" xfId="0" applyNumberFormat="1" applyFont="1" applyFill="1" applyBorder="1" applyAlignment="1">
      <alignment/>
    </xf>
    <xf numFmtId="43" fontId="0" fillId="0" borderId="13" xfId="0" applyNumberFormat="1" applyFont="1" applyFill="1" applyBorder="1" applyAlignment="1">
      <alignment/>
    </xf>
    <xf numFmtId="37" fontId="1" fillId="0" borderId="44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Border="1" applyAlignment="1" quotePrefix="1">
      <alignment/>
    </xf>
    <xf numFmtId="168" fontId="0" fillId="0" borderId="40" xfId="0" applyNumberFormat="1" applyFont="1" applyBorder="1" applyAlignment="1">
      <alignment/>
    </xf>
    <xf numFmtId="41" fontId="0" fillId="0" borderId="34" xfId="0" applyNumberFormat="1" applyFont="1" applyBorder="1" applyAlignment="1">
      <alignment/>
    </xf>
    <xf numFmtId="175" fontId="0" fillId="0" borderId="0" xfId="0" applyNumberFormat="1" applyFont="1" applyFill="1" applyBorder="1" applyAlignment="1">
      <alignment/>
    </xf>
    <xf numFmtId="168" fontId="0" fillId="0" borderId="28" xfId="0" applyNumberFormat="1" applyFont="1" applyFill="1" applyBorder="1" applyAlignment="1">
      <alignment/>
    </xf>
    <xf numFmtId="41" fontId="1" fillId="0" borderId="36" xfId="0" applyNumberFormat="1" applyFont="1" applyFill="1" applyBorder="1" applyAlignment="1">
      <alignment/>
    </xf>
    <xf numFmtId="37" fontId="0" fillId="0" borderId="0" xfId="42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41" fontId="0" fillId="0" borderId="51" xfId="0" applyNumberFormat="1" applyFont="1" applyBorder="1" applyAlignment="1">
      <alignment horizontal="center"/>
    </xf>
    <xf numFmtId="41" fontId="0" fillId="0" borderId="12" xfId="0" applyNumberFormat="1" applyFont="1" applyBorder="1" applyAlignment="1">
      <alignment horizontal="center"/>
    </xf>
    <xf numFmtId="41" fontId="0" fillId="0" borderId="29" xfId="0" applyNumberFormat="1" applyFont="1" applyBorder="1" applyAlignment="1">
      <alignment horizontal="center"/>
    </xf>
    <xf numFmtId="41" fontId="0" fillId="33" borderId="12" xfId="0" applyNumberFormat="1" applyFont="1" applyFill="1" applyBorder="1" applyAlignment="1">
      <alignment horizontal="center"/>
    </xf>
    <xf numFmtId="41" fontId="0" fillId="0" borderId="14" xfId="0" applyNumberFormat="1" applyFont="1" applyFill="1" applyBorder="1" applyAlignment="1">
      <alignment horizontal="center"/>
    </xf>
    <xf numFmtId="41" fontId="0" fillId="0" borderId="12" xfId="0" applyNumberFormat="1" applyFont="1" applyBorder="1" applyAlignment="1">
      <alignment/>
    </xf>
    <xf numFmtId="43" fontId="0" fillId="0" borderId="12" xfId="0" applyNumberFormat="1" applyFont="1" applyBorder="1" applyAlignment="1">
      <alignment/>
    </xf>
    <xf numFmtId="41" fontId="0" fillId="0" borderId="29" xfId="0" applyNumberFormat="1" applyFont="1" applyFill="1" applyBorder="1" applyAlignment="1">
      <alignment horizontal="center"/>
    </xf>
    <xf numFmtId="41" fontId="9" fillId="0" borderId="12" xfId="0" applyNumberFormat="1" applyFont="1" applyBorder="1" applyAlignment="1">
      <alignment horizontal="left"/>
    </xf>
    <xf numFmtId="37" fontId="0" fillId="0" borderId="29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 horizontal="center"/>
    </xf>
    <xf numFmtId="43" fontId="1" fillId="0" borderId="15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43" fontId="1" fillId="0" borderId="15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37" fontId="1" fillId="0" borderId="46" xfId="0" applyNumberFormat="1" applyFont="1" applyFill="1" applyBorder="1" applyAlignment="1">
      <alignment/>
    </xf>
    <xf numFmtId="41" fontId="0" fillId="0" borderId="11" xfId="0" applyNumberFormat="1" applyFont="1" applyFill="1" applyBorder="1" applyAlignment="1">
      <alignment horizontal="center"/>
    </xf>
    <xf numFmtId="41" fontId="9" fillId="0" borderId="48" xfId="0" applyNumberFormat="1" applyFont="1" applyBorder="1" applyAlignment="1">
      <alignment horizontal="right"/>
    </xf>
    <xf numFmtId="41" fontId="1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/>
    </xf>
    <xf numFmtId="41" fontId="0" fillId="0" borderId="36" xfId="0" applyNumberFormat="1" applyFont="1" applyFill="1" applyBorder="1" applyAlignment="1">
      <alignment horizontal="center"/>
    </xf>
    <xf numFmtId="43" fontId="0" fillId="0" borderId="36" xfId="0" applyNumberFormat="1" applyFont="1" applyFill="1" applyBorder="1" applyAlignment="1">
      <alignment/>
    </xf>
    <xf numFmtId="37" fontId="1" fillId="0" borderId="36" xfId="0" applyNumberFormat="1" applyFont="1" applyFill="1" applyBorder="1" applyAlignment="1">
      <alignment/>
    </xf>
    <xf numFmtId="41" fontId="9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1" fontId="0" fillId="0" borderId="19" xfId="0" applyNumberFormat="1" applyFont="1" applyBorder="1" applyAlignment="1">
      <alignment horizontal="center"/>
    </xf>
    <xf numFmtId="43" fontId="4" fillId="0" borderId="0" xfId="0" applyNumberFormat="1" applyFont="1" applyFill="1" applyAlignment="1">
      <alignment/>
    </xf>
    <xf numFmtId="41" fontId="9" fillId="0" borderId="48" xfId="0" applyNumberFormat="1" applyFont="1" applyFill="1" applyBorder="1" applyAlignment="1">
      <alignment horizontal="right"/>
    </xf>
    <xf numFmtId="41" fontId="1" fillId="0" borderId="43" xfId="0" applyNumberFormat="1" applyFont="1" applyFill="1" applyBorder="1" applyAlignment="1">
      <alignment/>
    </xf>
    <xf numFmtId="0" fontId="0" fillId="34" borderId="32" xfId="0" applyFont="1" applyFill="1" applyBorder="1" applyAlignment="1" quotePrefix="1">
      <alignment horizontal="left"/>
    </xf>
    <xf numFmtId="0" fontId="0" fillId="34" borderId="30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left"/>
    </xf>
    <xf numFmtId="41" fontId="9" fillId="0" borderId="52" xfId="0" applyNumberFormat="1" applyFont="1" applyBorder="1" applyAlignment="1">
      <alignment horizontal="right"/>
    </xf>
    <xf numFmtId="41" fontId="0" fillId="0" borderId="32" xfId="0" applyNumberFormat="1" applyFont="1" applyBorder="1" applyAlignment="1">
      <alignment/>
    </xf>
    <xf numFmtId="41" fontId="0" fillId="0" borderId="53" xfId="0" applyNumberFormat="1" applyFont="1" applyBorder="1" applyAlignment="1" quotePrefix="1">
      <alignment/>
    </xf>
    <xf numFmtId="43" fontId="0" fillId="0" borderId="31" xfId="0" applyNumberFormat="1" applyFont="1" applyBorder="1" applyAlignment="1">
      <alignment/>
    </xf>
    <xf numFmtId="5" fontId="0" fillId="0" borderId="19" xfId="0" applyNumberFormat="1" applyFont="1" applyFill="1" applyBorder="1" applyAlignment="1" applyProtection="1">
      <alignment/>
      <protection/>
    </xf>
    <xf numFmtId="5" fontId="0" fillId="0" borderId="51" xfId="0" applyNumberFormat="1" applyFont="1" applyFill="1" applyBorder="1" applyAlignment="1" applyProtection="1">
      <alignment/>
      <protection/>
    </xf>
    <xf numFmtId="0" fontId="0" fillId="34" borderId="2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21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2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27" xfId="0" applyFont="1" applyFill="1" applyBorder="1" applyAlignment="1">
      <alignment/>
    </xf>
    <xf numFmtId="0" fontId="0" fillId="34" borderId="40" xfId="0" applyFont="1" applyFill="1" applyBorder="1" applyAlignment="1">
      <alignment vertical="top"/>
    </xf>
    <xf numFmtId="0" fontId="0" fillId="34" borderId="54" xfId="0" applyFont="1" applyFill="1" applyBorder="1" applyAlignment="1">
      <alignment horizontal="left" vertical="top"/>
    </xf>
    <xf numFmtId="0" fontId="1" fillId="34" borderId="38" xfId="0" applyFont="1" applyFill="1" applyBorder="1" applyAlignment="1">
      <alignment horizontal="left"/>
    </xf>
    <xf numFmtId="0" fontId="0" fillId="34" borderId="55" xfId="0" applyFont="1" applyFill="1" applyBorder="1" applyAlignment="1">
      <alignment/>
    </xf>
    <xf numFmtId="14" fontId="1" fillId="34" borderId="23" xfId="0" applyNumberFormat="1" applyFont="1" applyFill="1" applyBorder="1" applyAlignment="1">
      <alignment horizontal="left"/>
    </xf>
    <xf numFmtId="0" fontId="1" fillId="34" borderId="21" xfId="0" applyFont="1" applyFill="1" applyBorder="1" applyAlignment="1">
      <alignment/>
    </xf>
    <xf numFmtId="0" fontId="0" fillId="34" borderId="40" xfId="0" applyFont="1" applyFill="1" applyBorder="1" applyAlignment="1">
      <alignment horizontal="left"/>
    </xf>
    <xf numFmtId="0" fontId="0" fillId="34" borderId="22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34" borderId="43" xfId="0" applyFont="1" applyFill="1" applyBorder="1" applyAlignment="1">
      <alignment/>
    </xf>
    <xf numFmtId="14" fontId="0" fillId="34" borderId="49" xfId="0" applyNumberFormat="1" applyFont="1" applyFill="1" applyBorder="1" applyAlignment="1">
      <alignment horizontal="left"/>
    </xf>
    <xf numFmtId="0" fontId="1" fillId="34" borderId="36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41" fontId="0" fillId="34" borderId="22" xfId="0" applyNumberFormat="1" applyFont="1" applyFill="1" applyBorder="1" applyAlignment="1">
      <alignment/>
    </xf>
    <xf numFmtId="10" fontId="0" fillId="34" borderId="22" xfId="0" applyNumberFormat="1" applyFont="1" applyFill="1" applyBorder="1" applyAlignment="1">
      <alignment/>
    </xf>
    <xf numFmtId="43" fontId="0" fillId="34" borderId="28" xfId="0" applyNumberFormat="1" applyFont="1" applyFill="1" applyBorder="1" applyAlignment="1">
      <alignment/>
    </xf>
    <xf numFmtId="181" fontId="0" fillId="34" borderId="22" xfId="0" applyNumberFormat="1" applyFont="1" applyFill="1" applyBorder="1" applyAlignment="1">
      <alignment/>
    </xf>
    <xf numFmtId="37" fontId="0" fillId="34" borderId="22" xfId="59" applyNumberFormat="1" applyFont="1" applyFill="1" applyBorder="1" applyAlignment="1">
      <alignment/>
    </xf>
    <xf numFmtId="37" fontId="0" fillId="34" borderId="22" xfId="0" applyNumberFormat="1" applyFont="1" applyFill="1" applyBorder="1" applyAlignment="1">
      <alignment/>
    </xf>
    <xf numFmtId="41" fontId="0" fillId="34" borderId="0" xfId="0" applyNumberFormat="1" applyFont="1" applyFill="1" applyBorder="1" applyAlignment="1">
      <alignment/>
    </xf>
    <xf numFmtId="10" fontId="0" fillId="34" borderId="0" xfId="59" applyNumberFormat="1" applyFont="1" applyFill="1" applyBorder="1" applyAlignment="1">
      <alignment/>
    </xf>
    <xf numFmtId="168" fontId="0" fillId="34" borderId="40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5" fontId="0" fillId="0" borderId="31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>
      <alignment horizontal="left"/>
    </xf>
    <xf numFmtId="37" fontId="0" fillId="0" borderId="3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4" fillId="35" borderId="0" xfId="0" applyFont="1" applyFill="1" applyAlignment="1">
      <alignment horizontal="left"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34" borderId="21" xfId="0" applyFont="1" applyFill="1" applyBorder="1" applyAlignment="1">
      <alignment/>
    </xf>
    <xf numFmtId="41" fontId="0" fillId="0" borderId="40" xfId="0" applyNumberFormat="1" applyFont="1" applyBorder="1" applyAlignment="1">
      <alignment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1" fillId="37" borderId="56" xfId="0" applyFont="1" applyFill="1" applyBorder="1" applyAlignment="1">
      <alignment vertical="top"/>
    </xf>
    <xf numFmtId="37" fontId="1" fillId="37" borderId="57" xfId="0" applyNumberFormat="1" applyFont="1" applyFill="1" applyBorder="1" applyAlignment="1" applyProtection="1">
      <alignment horizontal="left" vertical="top"/>
      <protection/>
    </xf>
    <xf numFmtId="37" fontId="1" fillId="37" borderId="58" xfId="0" applyNumberFormat="1" applyFont="1" applyFill="1" applyBorder="1" applyAlignment="1" applyProtection="1">
      <alignment/>
      <protection/>
    </xf>
    <xf numFmtId="0" fontId="1" fillId="37" borderId="59" xfId="0" applyFont="1" applyFill="1" applyBorder="1" applyAlignment="1">
      <alignment/>
    </xf>
    <xf numFmtId="0" fontId="0" fillId="37" borderId="21" xfId="0" applyFont="1" applyFill="1" applyBorder="1" applyAlignment="1">
      <alignment horizontal="left"/>
    </xf>
    <xf numFmtId="37" fontId="1" fillId="37" borderId="21" xfId="0" applyNumberFormat="1" applyFont="1" applyFill="1" applyBorder="1" applyAlignment="1" applyProtection="1">
      <alignment/>
      <protection/>
    </xf>
    <xf numFmtId="37" fontId="1" fillId="37" borderId="42" xfId="0" applyNumberFormat="1" applyFont="1" applyFill="1" applyBorder="1" applyAlignment="1" applyProtection="1">
      <alignment/>
      <protection/>
    </xf>
    <xf numFmtId="0" fontId="0" fillId="37" borderId="40" xfId="0" applyFont="1" applyFill="1" applyBorder="1" applyAlignment="1">
      <alignment horizontal="left"/>
    </xf>
    <xf numFmtId="0" fontId="1" fillId="37" borderId="28" xfId="0" applyFont="1" applyFill="1" applyBorder="1" applyAlignment="1">
      <alignment/>
    </xf>
    <xf numFmtId="37" fontId="0" fillId="37" borderId="28" xfId="0" applyNumberFormat="1" applyFont="1" applyFill="1" applyBorder="1" applyAlignment="1" applyProtection="1">
      <alignment horizontal="left"/>
      <protection/>
    </xf>
    <xf numFmtId="37" fontId="0" fillId="37" borderId="41" xfId="0" applyNumberFormat="1" applyFont="1" applyFill="1" applyBorder="1" applyAlignment="1" applyProtection="1">
      <alignment horizontal="center"/>
      <protection/>
    </xf>
    <xf numFmtId="0" fontId="1" fillId="37" borderId="43" xfId="0" applyFont="1" applyFill="1" applyBorder="1" applyAlignment="1">
      <alignment/>
    </xf>
    <xf numFmtId="0" fontId="1" fillId="37" borderId="60" xfId="0" applyFont="1" applyFill="1" applyBorder="1" applyAlignment="1">
      <alignment/>
    </xf>
    <xf numFmtId="37" fontId="1" fillId="37" borderId="60" xfId="0" applyNumberFormat="1" applyFont="1" applyFill="1" applyBorder="1" applyAlignment="1" applyProtection="1">
      <alignment/>
      <protection/>
    </xf>
    <xf numFmtId="37" fontId="1" fillId="37" borderId="44" xfId="0" applyNumberFormat="1" applyFont="1" applyFill="1" applyBorder="1" applyAlignment="1" applyProtection="1">
      <alignment/>
      <protection/>
    </xf>
    <xf numFmtId="0" fontId="0" fillId="38" borderId="56" xfId="0" applyFont="1" applyFill="1" applyBorder="1" applyAlignment="1">
      <alignment/>
    </xf>
    <xf numFmtId="0" fontId="1" fillId="38" borderId="57" xfId="0" applyFont="1" applyFill="1" applyBorder="1" applyAlignment="1">
      <alignment horizontal="left" vertical="top"/>
    </xf>
    <xf numFmtId="0" fontId="1" fillId="38" borderId="57" xfId="0" applyFont="1" applyFill="1" applyBorder="1" applyAlignment="1">
      <alignment/>
    </xf>
    <xf numFmtId="0" fontId="1" fillId="38" borderId="58" xfId="0" applyFont="1" applyFill="1" applyBorder="1" applyAlignment="1">
      <alignment/>
    </xf>
    <xf numFmtId="0" fontId="0" fillId="38" borderId="40" xfId="0" applyFont="1" applyFill="1" applyBorder="1" applyAlignment="1">
      <alignment horizontal="left"/>
    </xf>
    <xf numFmtId="0" fontId="1" fillId="38" borderId="28" xfId="0" applyFont="1" applyFill="1" applyBorder="1" applyAlignment="1">
      <alignment/>
    </xf>
    <xf numFmtId="0" fontId="0" fillId="38" borderId="21" xfId="0" applyFont="1" applyFill="1" applyBorder="1" applyAlignment="1">
      <alignment horizontal="left"/>
    </xf>
    <xf numFmtId="0" fontId="1" fillId="38" borderId="42" xfId="0" applyFont="1" applyFill="1" applyBorder="1" applyAlignment="1">
      <alignment/>
    </xf>
    <xf numFmtId="0" fontId="1" fillId="38" borderId="59" xfId="0" applyFont="1" applyFill="1" applyBorder="1" applyAlignment="1">
      <alignment/>
    </xf>
    <xf numFmtId="0" fontId="1" fillId="38" borderId="27" xfId="0" applyFont="1" applyFill="1" applyBorder="1" applyAlignment="1">
      <alignment/>
    </xf>
    <xf numFmtId="0" fontId="0" fillId="38" borderId="27" xfId="0" applyFont="1" applyFill="1" applyBorder="1" applyAlignment="1">
      <alignment horizontal="center"/>
    </xf>
    <xf numFmtId="0" fontId="0" fillId="38" borderId="42" xfId="0" applyFont="1" applyFill="1" applyBorder="1" applyAlignment="1">
      <alignment horizontal="center"/>
    </xf>
    <xf numFmtId="0" fontId="1" fillId="38" borderId="26" xfId="0" applyFont="1" applyFill="1" applyBorder="1" applyAlignment="1">
      <alignment/>
    </xf>
    <xf numFmtId="0" fontId="1" fillId="38" borderId="61" xfId="0" applyFont="1" applyFill="1" applyBorder="1" applyAlignment="1">
      <alignment/>
    </xf>
    <xf numFmtId="0" fontId="1" fillId="38" borderId="43" xfId="0" applyFont="1" applyFill="1" applyBorder="1" applyAlignment="1">
      <alignment/>
    </xf>
    <xf numFmtId="0" fontId="1" fillId="38" borderId="60" xfId="0" applyFont="1" applyFill="1" applyBorder="1" applyAlignment="1">
      <alignment/>
    </xf>
    <xf numFmtId="0" fontId="1" fillId="38" borderId="44" xfId="0" applyFont="1" applyFill="1" applyBorder="1" applyAlignment="1">
      <alignment/>
    </xf>
    <xf numFmtId="0" fontId="0" fillId="37" borderId="32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37" fontId="0" fillId="37" borderId="30" xfId="0" applyNumberFormat="1" applyFont="1" applyFill="1" applyBorder="1" applyAlignment="1" applyProtection="1">
      <alignment/>
      <protection/>
    </xf>
    <xf numFmtId="37" fontId="0" fillId="37" borderId="31" xfId="0" applyNumberFormat="1" applyFont="1" applyFill="1" applyBorder="1" applyAlignment="1" applyProtection="1">
      <alignment/>
      <protection/>
    </xf>
    <xf numFmtId="37" fontId="0" fillId="39" borderId="24" xfId="0" applyNumberFormat="1" applyFont="1" applyFill="1" applyBorder="1" applyAlignment="1" applyProtection="1">
      <alignment/>
      <protection/>
    </xf>
    <xf numFmtId="37" fontId="0" fillId="39" borderId="26" xfId="0" applyNumberFormat="1" applyFont="1" applyFill="1" applyBorder="1" applyAlignment="1" applyProtection="1">
      <alignment/>
      <protection/>
    </xf>
    <xf numFmtId="37" fontId="0" fillId="39" borderId="22" xfId="0" applyNumberFormat="1" applyFont="1" applyFill="1" applyBorder="1" applyAlignment="1" applyProtection="1">
      <alignment/>
      <protection/>
    </xf>
    <xf numFmtId="37" fontId="0" fillId="39" borderId="28" xfId="0" applyNumberFormat="1" applyFont="1" applyFill="1" applyBorder="1" applyAlignment="1" applyProtection="1">
      <alignment/>
      <protection/>
    </xf>
    <xf numFmtId="37" fontId="0" fillId="37" borderId="22" xfId="0" applyNumberFormat="1" applyFont="1" applyFill="1" applyBorder="1" applyAlignment="1" applyProtection="1">
      <alignment/>
      <protection/>
    </xf>
    <xf numFmtId="37" fontId="0" fillId="37" borderId="28" xfId="0" applyNumberFormat="1" applyFont="1" applyFill="1" applyBorder="1" applyAlignment="1" applyProtection="1">
      <alignment/>
      <protection/>
    </xf>
    <xf numFmtId="37" fontId="0" fillId="37" borderId="23" xfId="0" applyNumberFormat="1" applyFont="1" applyFill="1" applyBorder="1" applyAlignment="1" applyProtection="1">
      <alignment/>
      <protection/>
    </xf>
    <xf numFmtId="37" fontId="0" fillId="37" borderId="27" xfId="0" applyNumberFormat="1" applyFont="1" applyFill="1" applyBorder="1" applyAlignment="1" applyProtection="1">
      <alignment/>
      <protection/>
    </xf>
    <xf numFmtId="37" fontId="0" fillId="37" borderId="19" xfId="0" applyNumberFormat="1" applyFont="1" applyFill="1" applyBorder="1" applyAlignment="1" applyProtection="1">
      <alignment/>
      <protection/>
    </xf>
    <xf numFmtId="37" fontId="0" fillId="37" borderId="25" xfId="0" applyNumberFormat="1" applyFont="1" applyFill="1" applyBorder="1" applyAlignment="1" applyProtection="1">
      <alignment/>
      <protection/>
    </xf>
    <xf numFmtId="37" fontId="0" fillId="37" borderId="26" xfId="0" applyNumberFormat="1" applyFont="1" applyFill="1" applyBorder="1" applyAlignment="1" applyProtection="1">
      <alignment/>
      <protection/>
    </xf>
    <xf numFmtId="37" fontId="0" fillId="37" borderId="21" xfId="0" applyNumberFormat="1" applyFont="1" applyFill="1" applyBorder="1" applyAlignment="1" applyProtection="1">
      <alignment/>
      <protection/>
    </xf>
    <xf numFmtId="43" fontId="1" fillId="38" borderId="15" xfId="0" applyNumberFormat="1" applyFont="1" applyFill="1" applyBorder="1" applyAlignment="1">
      <alignment/>
    </xf>
    <xf numFmtId="43" fontId="0" fillId="38" borderId="12" xfId="0" applyNumberFormat="1" applyFont="1" applyFill="1" applyBorder="1" applyAlignment="1">
      <alignment horizontal="center"/>
    </xf>
    <xf numFmtId="43" fontId="0" fillId="38" borderId="62" xfId="0" applyNumberFormat="1" applyFont="1" applyFill="1" applyBorder="1" applyAlignment="1">
      <alignment/>
    </xf>
    <xf numFmtId="43" fontId="0" fillId="38" borderId="63" xfId="0" applyNumberFormat="1" applyFont="1" applyFill="1" applyBorder="1" applyAlignment="1">
      <alignment/>
    </xf>
    <xf numFmtId="41" fontId="1" fillId="38" borderId="40" xfId="0" applyNumberFormat="1" applyFont="1" applyFill="1" applyBorder="1" applyAlignment="1">
      <alignment/>
    </xf>
    <xf numFmtId="41" fontId="0" fillId="38" borderId="11" xfId="0" applyNumberFormat="1" applyFont="1" applyFill="1" applyBorder="1" applyAlignment="1">
      <alignment horizontal="center"/>
    </xf>
    <xf numFmtId="41" fontId="0" fillId="38" borderId="22" xfId="0" applyNumberFormat="1" applyFont="1" applyFill="1" applyBorder="1" applyAlignment="1">
      <alignment/>
    </xf>
    <xf numFmtId="41" fontId="0" fillId="38" borderId="41" xfId="0" applyNumberFormat="1" applyFont="1" applyFill="1" applyBorder="1" applyAlignment="1">
      <alignment/>
    </xf>
    <xf numFmtId="43" fontId="0" fillId="38" borderId="28" xfId="0" applyNumberFormat="1" applyFont="1" applyFill="1" applyBorder="1" applyAlignment="1">
      <alignment/>
    </xf>
    <xf numFmtId="37" fontId="0" fillId="38" borderId="46" xfId="0" applyNumberFormat="1" applyFont="1" applyFill="1" applyBorder="1" applyAlignment="1">
      <alignment/>
    </xf>
    <xf numFmtId="41" fontId="0" fillId="38" borderId="0" xfId="0" applyNumberFormat="1" applyFont="1" applyFill="1" applyBorder="1" applyAlignment="1">
      <alignment/>
    </xf>
    <xf numFmtId="37" fontId="0" fillId="38" borderId="64" xfId="0" applyNumberFormat="1" applyFont="1" applyFill="1" applyBorder="1" applyAlignment="1">
      <alignment/>
    </xf>
    <xf numFmtId="41" fontId="1" fillId="38" borderId="37" xfId="0" applyNumberFormat="1" applyFont="1" applyFill="1" applyBorder="1" applyAlignment="1">
      <alignment/>
    </xf>
    <xf numFmtId="41" fontId="0" fillId="38" borderId="38" xfId="0" applyNumberFormat="1" applyFont="1" applyFill="1" applyBorder="1" applyAlignment="1">
      <alignment/>
    </xf>
    <xf numFmtId="43" fontId="0" fillId="38" borderId="10" xfId="0" applyNumberFormat="1" applyFont="1" applyFill="1" applyBorder="1" applyAlignment="1">
      <alignment/>
    </xf>
    <xf numFmtId="37" fontId="1" fillId="38" borderId="64" xfId="0" applyNumberFormat="1" applyFont="1" applyFill="1" applyBorder="1" applyAlignment="1">
      <alignment/>
    </xf>
    <xf numFmtId="43" fontId="0" fillId="38" borderId="37" xfId="0" applyNumberFormat="1" applyFont="1" applyFill="1" applyBorder="1" applyAlignment="1">
      <alignment/>
    </xf>
    <xf numFmtId="37" fontId="0" fillId="38" borderId="39" xfId="0" applyNumberFormat="1" applyFont="1" applyFill="1" applyBorder="1" applyAlignment="1">
      <alignment/>
    </xf>
    <xf numFmtId="43" fontId="0" fillId="38" borderId="65" xfId="0" applyNumberFormat="1" applyFont="1" applyFill="1" applyBorder="1" applyAlignment="1">
      <alignment/>
    </xf>
    <xf numFmtId="41" fontId="1" fillId="38" borderId="20" xfId="0" applyNumberFormat="1" applyFont="1" applyFill="1" applyBorder="1" applyAlignment="1">
      <alignment/>
    </xf>
    <xf numFmtId="41" fontId="1" fillId="38" borderId="66" xfId="0" applyNumberFormat="1" applyFont="1" applyFill="1" applyBorder="1" applyAlignment="1">
      <alignment horizontal="center"/>
    </xf>
    <xf numFmtId="41" fontId="1" fillId="38" borderId="18" xfId="0" applyNumberFormat="1" applyFont="1" applyFill="1" applyBorder="1" applyAlignment="1">
      <alignment/>
    </xf>
    <xf numFmtId="43" fontId="1" fillId="38" borderId="67" xfId="0" applyNumberFormat="1" applyFont="1" applyFill="1" applyBorder="1" applyAlignment="1">
      <alignment/>
    </xf>
    <xf numFmtId="37" fontId="1" fillId="38" borderId="68" xfId="0" applyNumberFormat="1" applyFont="1" applyFill="1" applyBorder="1" applyAlignment="1">
      <alignment/>
    </xf>
    <xf numFmtId="43" fontId="1" fillId="38" borderId="69" xfId="0" applyNumberFormat="1" applyFont="1" applyFill="1" applyBorder="1" applyAlignment="1">
      <alignment/>
    </xf>
    <xf numFmtId="43" fontId="0" fillId="38" borderId="0" xfId="0" applyNumberFormat="1" applyFont="1" applyFill="1" applyBorder="1" applyAlignment="1">
      <alignment/>
    </xf>
    <xf numFmtId="43" fontId="1" fillId="38" borderId="0" xfId="0" applyNumberFormat="1" applyFont="1" applyFill="1" applyBorder="1" applyAlignment="1">
      <alignment/>
    </xf>
    <xf numFmtId="37" fontId="1" fillId="38" borderId="0" xfId="0" applyNumberFormat="1" applyFont="1" applyFill="1" applyBorder="1" applyAlignment="1">
      <alignment/>
    </xf>
    <xf numFmtId="43" fontId="0" fillId="38" borderId="35" xfId="0" applyNumberFormat="1" applyFont="1" applyFill="1" applyBorder="1" applyAlignment="1">
      <alignment horizontal="center"/>
    </xf>
    <xf numFmtId="37" fontId="0" fillId="38" borderId="45" xfId="0" applyNumberFormat="1" applyFont="1" applyFill="1" applyBorder="1" applyAlignment="1">
      <alignment horizontal="center"/>
    </xf>
    <xf numFmtId="43" fontId="0" fillId="38" borderId="31" xfId="0" applyNumberFormat="1" applyFont="1" applyFill="1" applyBorder="1" applyAlignment="1">
      <alignment/>
    </xf>
    <xf numFmtId="37" fontId="0" fillId="38" borderId="47" xfId="0" applyNumberFormat="1" applyFont="1" applyFill="1" applyBorder="1" applyAlignment="1">
      <alignment/>
    </xf>
    <xf numFmtId="43" fontId="1" fillId="38" borderId="35" xfId="0" applyNumberFormat="1" applyFont="1" applyFill="1" applyBorder="1" applyAlignment="1">
      <alignment/>
    </xf>
    <xf numFmtId="37" fontId="1" fillId="38" borderId="45" xfId="0" applyNumberFormat="1" applyFont="1" applyFill="1" applyBorder="1" applyAlignment="1">
      <alignment/>
    </xf>
    <xf numFmtId="43" fontId="0" fillId="38" borderId="55" xfId="0" applyNumberFormat="1" applyFont="1" applyFill="1" applyBorder="1" applyAlignment="1">
      <alignment/>
    </xf>
    <xf numFmtId="5" fontId="1" fillId="38" borderId="36" xfId="0" applyNumberFormat="1" applyFont="1" applyFill="1" applyBorder="1" applyAlignment="1">
      <alignment/>
    </xf>
    <xf numFmtId="43" fontId="1" fillId="38" borderId="34" xfId="0" applyNumberFormat="1" applyFont="1" applyFill="1" applyBorder="1" applyAlignment="1">
      <alignment/>
    </xf>
    <xf numFmtId="37" fontId="0" fillId="38" borderId="46" xfId="42" applyNumberFormat="1" applyFont="1" applyFill="1" applyBorder="1" applyAlignment="1">
      <alignment/>
    </xf>
    <xf numFmtId="37" fontId="0" fillId="38" borderId="70" xfId="0" applyNumberFormat="1" applyFont="1" applyFill="1" applyBorder="1" applyAlignment="1">
      <alignment/>
    </xf>
    <xf numFmtId="5" fontId="1" fillId="38" borderId="34" xfId="0" applyNumberFormat="1" applyFont="1" applyFill="1" applyBorder="1" applyAlignment="1">
      <alignment/>
    </xf>
    <xf numFmtId="43" fontId="0" fillId="38" borderId="57" xfId="0" applyNumberFormat="1" applyFont="1" applyFill="1" applyBorder="1" applyAlignment="1">
      <alignment/>
    </xf>
    <xf numFmtId="37" fontId="1" fillId="38" borderId="71" xfId="0" applyNumberFormat="1" applyFont="1" applyFill="1" applyBorder="1" applyAlignment="1">
      <alignment/>
    </xf>
    <xf numFmtId="5" fontId="1" fillId="38" borderId="0" xfId="0" applyNumberFormat="1" applyFont="1" applyFill="1" applyBorder="1" applyAlignment="1">
      <alignment/>
    </xf>
    <xf numFmtId="37" fontId="1" fillId="38" borderId="46" xfId="0" applyNumberFormat="1" applyFont="1" applyFill="1" applyBorder="1" applyAlignment="1">
      <alignment/>
    </xf>
    <xf numFmtId="37" fontId="1" fillId="38" borderId="72" xfId="0" applyNumberFormat="1" applyFont="1" applyFill="1" applyBorder="1" applyAlignment="1">
      <alignment/>
    </xf>
    <xf numFmtId="5" fontId="0" fillId="38" borderId="0" xfId="0" applyNumberFormat="1" applyFont="1" applyFill="1" applyBorder="1" applyAlignment="1">
      <alignment/>
    </xf>
    <xf numFmtId="43" fontId="0" fillId="38" borderId="13" xfId="0" applyNumberFormat="1" applyFont="1" applyFill="1" applyBorder="1" applyAlignment="1">
      <alignment/>
    </xf>
    <xf numFmtId="37" fontId="1" fillId="38" borderId="44" xfId="0" applyNumberFormat="1" applyFont="1" applyFill="1" applyBorder="1" applyAlignment="1">
      <alignment/>
    </xf>
    <xf numFmtId="41" fontId="0" fillId="38" borderId="12" xfId="0" applyNumberFormat="1" applyFont="1" applyFill="1" applyBorder="1" applyAlignment="1">
      <alignment horizontal="center"/>
    </xf>
    <xf numFmtId="41" fontId="1" fillId="38" borderId="56" xfId="0" applyNumberFormat="1" applyFont="1" applyFill="1" applyBorder="1" applyAlignment="1">
      <alignment/>
    </xf>
    <xf numFmtId="41" fontId="0" fillId="38" borderId="73" xfId="0" applyNumberFormat="1" applyFont="1" applyFill="1" applyBorder="1" applyAlignment="1">
      <alignment horizontal="center"/>
    </xf>
    <xf numFmtId="41" fontId="0" fillId="38" borderId="74" xfId="0" applyNumberFormat="1" applyFont="1" applyFill="1" applyBorder="1" applyAlignment="1">
      <alignment/>
    </xf>
    <xf numFmtId="41" fontId="0" fillId="38" borderId="58" xfId="0" applyNumberFormat="1" applyFont="1" applyFill="1" applyBorder="1" applyAlignment="1">
      <alignment/>
    </xf>
    <xf numFmtId="0" fontId="1" fillId="38" borderId="24" xfId="0" applyFont="1" applyFill="1" applyBorder="1" applyAlignment="1">
      <alignment horizontal="center"/>
    </xf>
    <xf numFmtId="0" fontId="0" fillId="38" borderId="17" xfId="0" applyFont="1" applyFill="1" applyBorder="1" applyAlignment="1">
      <alignment/>
    </xf>
    <xf numFmtId="0" fontId="1" fillId="38" borderId="23" xfId="0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41" fontId="0" fillId="40" borderId="40" xfId="0" applyNumberFormat="1" applyFont="1" applyFill="1" applyBorder="1" applyAlignment="1">
      <alignment/>
    </xf>
    <xf numFmtId="41" fontId="6" fillId="40" borderId="4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4" fillId="40" borderId="0" xfId="0" applyFont="1" applyFill="1" applyAlignment="1">
      <alignment/>
    </xf>
    <xf numFmtId="0" fontId="10" fillId="40" borderId="0" xfId="0" applyFont="1" applyFill="1" applyAlignment="1">
      <alignment/>
    </xf>
    <xf numFmtId="0" fontId="15" fillId="40" borderId="0" xfId="0" applyFont="1" applyFill="1" applyAlignment="1">
      <alignment/>
    </xf>
    <xf numFmtId="0" fontId="9" fillId="40" borderId="0" xfId="0" applyFont="1" applyFill="1" applyAlignment="1">
      <alignment/>
    </xf>
    <xf numFmtId="41" fontId="0" fillId="40" borderId="12" xfId="0" applyNumberFormat="1" applyFont="1" applyFill="1" applyBorder="1" applyAlignment="1">
      <alignment horizontal="center"/>
    </xf>
    <xf numFmtId="41" fontId="7" fillId="0" borderId="0" xfId="0" applyNumberFormat="1" applyFont="1" applyFill="1" applyAlignment="1">
      <alignment/>
    </xf>
    <xf numFmtId="0" fontId="10" fillId="41" borderId="0" xfId="0" applyFont="1" applyFill="1" applyAlignment="1">
      <alignment/>
    </xf>
    <xf numFmtId="41" fontId="7" fillId="42" borderId="0" xfId="0" applyNumberFormat="1" applyFont="1" applyFill="1" applyAlignment="1">
      <alignment/>
    </xf>
    <xf numFmtId="37" fontId="0" fillId="38" borderId="17" xfId="42" applyNumberFormat="1" applyFont="1" applyFill="1" applyBorder="1" applyAlignment="1">
      <alignment/>
    </xf>
    <xf numFmtId="37" fontId="0" fillId="38" borderId="12" xfId="42" applyNumberFormat="1" applyFont="1" applyFill="1" applyBorder="1" applyAlignment="1">
      <alignment/>
    </xf>
    <xf numFmtId="37" fontId="0" fillId="38" borderId="29" xfId="42" applyNumberFormat="1" applyFont="1" applyFill="1" applyBorder="1" applyAlignment="1">
      <alignment/>
    </xf>
    <xf numFmtId="170" fontId="1" fillId="38" borderId="19" xfId="44" applyNumberFormat="1" applyFont="1" applyFill="1" applyBorder="1" applyAlignment="1">
      <alignment/>
    </xf>
    <xf numFmtId="0" fontId="0" fillId="34" borderId="3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0" fillId="43" borderId="32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5" fontId="0" fillId="0" borderId="0" xfId="0" applyNumberFormat="1" applyFont="1" applyFill="1" applyBorder="1" applyAlignment="1">
      <alignment horizontal="left"/>
    </xf>
    <xf numFmtId="5" fontId="0" fillId="0" borderId="29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5" fontId="0" fillId="0" borderId="21" xfId="0" applyNumberFormat="1" applyFont="1" applyFill="1" applyBorder="1" applyAlignment="1">
      <alignment/>
    </xf>
    <xf numFmtId="5" fontId="0" fillId="0" borderId="19" xfId="0" applyNumberFormat="1" applyFont="1" applyFill="1" applyBorder="1" applyAlignment="1">
      <alignment/>
    </xf>
    <xf numFmtId="43" fontId="0" fillId="44" borderId="15" xfId="0" applyNumberFormat="1" applyFont="1" applyFill="1" applyBorder="1" applyAlignment="1">
      <alignment/>
    </xf>
    <xf numFmtId="43" fontId="0" fillId="0" borderId="15" xfId="0" applyNumberFormat="1" applyFont="1" applyFill="1" applyBorder="1" applyAlignment="1">
      <alignment/>
    </xf>
    <xf numFmtId="43" fontId="0" fillId="45" borderId="12" xfId="0" applyNumberFormat="1" applyFont="1" applyFill="1" applyBorder="1" applyAlignment="1">
      <alignment horizontal="center"/>
    </xf>
    <xf numFmtId="43" fontId="0" fillId="44" borderId="15" xfId="0" applyNumberFormat="1" applyFont="1" applyFill="1" applyBorder="1" applyAlignment="1">
      <alignment/>
    </xf>
    <xf numFmtId="43" fontId="0" fillId="45" borderId="12" xfId="0" applyNumberFormat="1" applyFont="1" applyFill="1" applyBorder="1" applyAlignment="1">
      <alignment horizontal="center"/>
    </xf>
    <xf numFmtId="41" fontId="1" fillId="0" borderId="19" xfId="0" applyNumberFormat="1" applyFont="1" applyFill="1" applyBorder="1" applyAlignment="1">
      <alignment horizontal="center"/>
    </xf>
    <xf numFmtId="43" fontId="0" fillId="0" borderId="40" xfId="0" applyNumberFormat="1" applyFont="1" applyBorder="1" applyAlignment="1">
      <alignment/>
    </xf>
    <xf numFmtId="43" fontId="1" fillId="0" borderId="12" xfId="0" applyNumberFormat="1" applyFont="1" applyFill="1" applyBorder="1" applyAlignment="1">
      <alignment horizontal="center"/>
    </xf>
    <xf numFmtId="43" fontId="1" fillId="38" borderId="12" xfId="0" applyNumberFormat="1" applyFont="1" applyFill="1" applyBorder="1" applyAlignment="1">
      <alignment horizontal="center"/>
    </xf>
    <xf numFmtId="41" fontId="1" fillId="0" borderId="19" xfId="0" applyNumberFormat="1" applyFont="1" applyBorder="1" applyAlignment="1">
      <alignment horizontal="center"/>
    </xf>
    <xf numFmtId="43" fontId="1" fillId="38" borderId="75" xfId="0" applyNumberFormat="1" applyFont="1" applyFill="1" applyBorder="1" applyAlignment="1">
      <alignment/>
    </xf>
    <xf numFmtId="43" fontId="1" fillId="38" borderId="76" xfId="0" applyNumberFormat="1" applyFont="1" applyFill="1" applyBorder="1" applyAlignment="1">
      <alignment/>
    </xf>
    <xf numFmtId="43" fontId="1" fillId="38" borderId="63" xfId="0" applyNumberFormat="1" applyFont="1" applyFill="1" applyBorder="1" applyAlignment="1">
      <alignment/>
    </xf>
    <xf numFmtId="43" fontId="0" fillId="46" borderId="15" xfId="0" applyNumberFormat="1" applyFont="1" applyFill="1" applyBorder="1" applyAlignment="1">
      <alignment/>
    </xf>
    <xf numFmtId="43" fontId="52" fillId="45" borderId="12" xfId="0" applyNumberFormat="1" applyFont="1" applyFill="1" applyBorder="1" applyAlignment="1">
      <alignment horizontal="center"/>
    </xf>
    <xf numFmtId="43" fontId="0" fillId="0" borderId="19" xfId="0" applyNumberFormat="1" applyFont="1" applyFill="1" applyBorder="1" applyAlignment="1" applyProtection="1">
      <alignment/>
      <protection/>
    </xf>
    <xf numFmtId="17" fontId="1" fillId="0" borderId="77" xfId="0" applyNumberFormat="1" applyFont="1" applyBorder="1" applyAlignment="1">
      <alignment horizontal="center"/>
    </xf>
    <xf numFmtId="17" fontId="1" fillId="0" borderId="78" xfId="0" applyNumberFormat="1" applyFont="1" applyBorder="1" applyAlignment="1">
      <alignment horizontal="center"/>
    </xf>
    <xf numFmtId="43" fontId="0" fillId="0" borderId="62" xfId="0" applyNumberFormat="1" applyFont="1" applyFill="1" applyBorder="1" applyAlignment="1">
      <alignment/>
    </xf>
    <xf numFmtId="43" fontId="0" fillId="44" borderId="62" xfId="0" applyNumberFormat="1" applyFont="1" applyFill="1" applyBorder="1" applyAlignment="1">
      <alignment/>
    </xf>
    <xf numFmtId="43" fontId="0" fillId="0" borderId="62" xfId="0" applyNumberFormat="1" applyFont="1" applyBorder="1" applyAlignment="1">
      <alignment/>
    </xf>
    <xf numFmtId="0" fontId="13" fillId="35" borderId="0" xfId="0" applyFont="1" applyFill="1" applyAlignment="1">
      <alignment horizontal="center"/>
    </xf>
    <xf numFmtId="43" fontId="1" fillId="38" borderId="38" xfId="0" applyNumberFormat="1" applyFont="1" applyFill="1" applyBorder="1" applyAlignment="1">
      <alignment horizontal="center"/>
    </xf>
    <xf numFmtId="43" fontId="1" fillId="38" borderId="39" xfId="0" applyNumberFormat="1" applyFont="1" applyFill="1" applyBorder="1" applyAlignment="1">
      <alignment horizontal="center"/>
    </xf>
    <xf numFmtId="17" fontId="1" fillId="47" borderId="0" xfId="0" applyNumberFormat="1" applyFont="1" applyFill="1" applyBorder="1" applyAlignment="1">
      <alignment horizontal="center"/>
    </xf>
    <xf numFmtId="17" fontId="1" fillId="47" borderId="41" xfId="0" applyNumberFormat="1" applyFont="1" applyFill="1" applyBorder="1" applyAlignment="1">
      <alignment horizontal="center"/>
    </xf>
    <xf numFmtId="14" fontId="1" fillId="47" borderId="0" xfId="0" applyNumberFormat="1" applyFont="1" applyFill="1" applyBorder="1" applyAlignment="1">
      <alignment horizontal="center"/>
    </xf>
    <xf numFmtId="43" fontId="1" fillId="47" borderId="41" xfId="0" applyNumberFormat="1" applyFont="1" applyFill="1" applyBorder="1" applyAlignment="1">
      <alignment horizontal="center"/>
    </xf>
    <xf numFmtId="43" fontId="1" fillId="0" borderId="38" xfId="0" applyNumberFormat="1" applyFont="1" applyBorder="1" applyAlignment="1">
      <alignment horizontal="center"/>
    </xf>
    <xf numFmtId="43" fontId="1" fillId="0" borderId="39" xfId="0" applyNumberFormat="1" applyFont="1" applyBorder="1" applyAlignment="1">
      <alignment horizontal="center"/>
    </xf>
    <xf numFmtId="41" fontId="0" fillId="0" borderId="2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43" fontId="1" fillId="47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" fontId="1" fillId="38" borderId="32" xfId="0" applyNumberFormat="1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43" fontId="1" fillId="38" borderId="24" xfId="0" applyNumberFormat="1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3:J70"/>
  <sheetViews>
    <sheetView workbookViewId="0" topLeftCell="A11">
      <selection activeCell="D52" sqref="D52"/>
    </sheetView>
  </sheetViews>
  <sheetFormatPr defaultColWidth="11.421875" defaultRowHeight="12.75"/>
  <cols>
    <col min="1" max="1" width="23.8515625" style="231" customWidth="1"/>
    <col min="2" max="16384" width="10.8515625" style="231" customWidth="1"/>
  </cols>
  <sheetData>
    <row r="3" spans="1:10" ht="21">
      <c r="A3" s="400" t="s">
        <v>136</v>
      </c>
      <c r="B3" s="400"/>
      <c r="C3" s="400"/>
      <c r="D3" s="400"/>
      <c r="E3" s="400"/>
      <c r="F3" s="400"/>
      <c r="G3" s="400"/>
      <c r="H3" s="400"/>
      <c r="I3" s="400"/>
      <c r="J3" s="400"/>
    </row>
    <row r="4" ht="15" customHeight="1">
      <c r="A4" s="232"/>
    </row>
    <row r="5" ht="15" customHeight="1">
      <c r="A5" s="232"/>
    </row>
    <row r="6" ht="15" customHeight="1">
      <c r="A6" s="232"/>
    </row>
    <row r="8" ht="15" customHeight="1"/>
    <row r="9" spans="1:9" ht="15">
      <c r="A9" s="233" t="s">
        <v>87</v>
      </c>
      <c r="B9" s="234" t="s">
        <v>163</v>
      </c>
      <c r="C9" s="234"/>
      <c r="D9" s="234"/>
      <c r="E9" s="234"/>
      <c r="F9" s="234"/>
      <c r="G9" s="234"/>
      <c r="H9" s="234"/>
      <c r="I9" s="234"/>
    </row>
    <row r="10" spans="1:9" ht="15">
      <c r="A10" s="233"/>
      <c r="B10" s="234" t="s">
        <v>142</v>
      </c>
      <c r="C10" s="234"/>
      <c r="D10" s="234"/>
      <c r="E10" s="234"/>
      <c r="F10" s="234"/>
      <c r="G10" s="234"/>
      <c r="H10" s="234"/>
      <c r="I10" s="234"/>
    </row>
    <row r="11" spans="1:9" ht="15">
      <c r="A11" s="233"/>
      <c r="B11" s="359" t="s">
        <v>194</v>
      </c>
      <c r="C11" s="359"/>
      <c r="D11" s="359"/>
      <c r="E11" s="359"/>
      <c r="F11" s="359"/>
      <c r="G11" s="359"/>
      <c r="H11" s="234"/>
      <c r="I11" s="234"/>
    </row>
    <row r="12" spans="1:9" ht="15">
      <c r="A12" s="234"/>
      <c r="B12" s="234"/>
      <c r="C12" s="234"/>
      <c r="D12" s="234"/>
      <c r="E12" s="234"/>
      <c r="F12" s="234"/>
      <c r="G12" s="234"/>
      <c r="H12" s="234"/>
      <c r="I12" s="234"/>
    </row>
    <row r="13" spans="1:9" ht="15">
      <c r="A13" s="233"/>
      <c r="B13" s="234"/>
      <c r="C13" s="234"/>
      <c r="D13" s="234"/>
      <c r="E13" s="234"/>
      <c r="F13" s="234"/>
      <c r="G13" s="234"/>
      <c r="H13" s="234"/>
      <c r="I13" s="234"/>
    </row>
    <row r="14" spans="1:9" ht="15">
      <c r="A14" s="235" t="s">
        <v>147</v>
      </c>
      <c r="B14" s="240" t="s">
        <v>165</v>
      </c>
      <c r="C14" s="240"/>
      <c r="D14" s="240"/>
      <c r="E14" s="240"/>
      <c r="F14" s="240"/>
      <c r="G14" s="240"/>
      <c r="H14" s="240"/>
      <c r="I14" s="241"/>
    </row>
    <row r="15" spans="1:9" ht="15">
      <c r="A15" s="234"/>
      <c r="B15" s="240" t="s">
        <v>164</v>
      </c>
      <c r="C15" s="240"/>
      <c r="D15" s="240"/>
      <c r="E15" s="240"/>
      <c r="F15" s="240"/>
      <c r="G15" s="240"/>
      <c r="H15" s="240"/>
      <c r="I15" s="241"/>
    </row>
    <row r="16" spans="1:9" ht="15">
      <c r="A16" s="233"/>
      <c r="B16" s="234"/>
      <c r="C16" s="234"/>
      <c r="D16" s="234"/>
      <c r="E16" s="234"/>
      <c r="F16" s="234"/>
      <c r="G16" s="234"/>
      <c r="H16" s="234"/>
      <c r="I16" s="234"/>
    </row>
    <row r="17" spans="2:9" ht="15">
      <c r="B17" s="234" t="s">
        <v>148</v>
      </c>
      <c r="C17" s="234"/>
      <c r="D17" s="234"/>
      <c r="E17" s="234"/>
      <c r="F17" s="234"/>
      <c r="G17" s="234"/>
      <c r="H17" s="234"/>
      <c r="I17" s="234"/>
    </row>
    <row r="18" spans="1:9" ht="15">
      <c r="A18" s="234"/>
      <c r="B18" s="352" t="s">
        <v>151</v>
      </c>
      <c r="C18" s="352"/>
      <c r="D18" s="352"/>
      <c r="E18" s="352"/>
      <c r="F18" s="352"/>
      <c r="G18" s="352"/>
      <c r="H18" s="352"/>
      <c r="I18" s="234"/>
    </row>
    <row r="19" spans="1:9" ht="15">
      <c r="A19" s="234"/>
      <c r="B19" s="234"/>
      <c r="C19" s="234"/>
      <c r="D19" s="234"/>
      <c r="E19" s="234"/>
      <c r="F19" s="234"/>
      <c r="G19" s="234"/>
      <c r="H19" s="234"/>
      <c r="I19" s="234"/>
    </row>
    <row r="20" spans="1:9" ht="15">
      <c r="A20" s="234"/>
      <c r="B20" s="353" t="s">
        <v>152</v>
      </c>
      <c r="C20" s="354"/>
      <c r="D20" s="354"/>
      <c r="E20" s="354"/>
      <c r="F20" s="354"/>
      <c r="G20" s="234"/>
      <c r="H20" s="234"/>
      <c r="I20" s="352"/>
    </row>
    <row r="21" spans="1:9" ht="15">
      <c r="A21" s="234"/>
      <c r="B21" s="234"/>
      <c r="C21" s="234"/>
      <c r="D21" s="234"/>
      <c r="E21" s="234"/>
      <c r="F21" s="234"/>
      <c r="G21" s="234"/>
      <c r="H21" s="234"/>
      <c r="I21" s="234"/>
    </row>
    <row r="22" spans="1:9" ht="15">
      <c r="A22" s="234"/>
      <c r="B22" s="234"/>
      <c r="C22" s="234"/>
      <c r="D22" s="234"/>
      <c r="E22" s="234"/>
      <c r="F22" s="234"/>
      <c r="G22" s="234"/>
      <c r="H22" s="234"/>
      <c r="I22" s="234"/>
    </row>
    <row r="23" spans="1:9" ht="15">
      <c r="A23" s="235" t="s">
        <v>124</v>
      </c>
      <c r="B23" s="234" t="s">
        <v>149</v>
      </c>
      <c r="C23" s="234"/>
      <c r="D23" s="234"/>
      <c r="E23" s="234"/>
      <c r="F23" s="234"/>
      <c r="G23" s="234"/>
      <c r="H23" s="234"/>
      <c r="I23" s="234"/>
    </row>
    <row r="24" spans="1:9" ht="15">
      <c r="A24" s="234"/>
      <c r="B24" s="234" t="s">
        <v>150</v>
      </c>
      <c r="C24" s="234"/>
      <c r="D24" s="234"/>
      <c r="E24" s="234"/>
      <c r="F24" s="234"/>
      <c r="G24" s="234"/>
      <c r="H24" s="234"/>
      <c r="I24" s="234"/>
    </row>
    <row r="25" spans="1:9" ht="15">
      <c r="A25" s="234"/>
      <c r="B25" s="234"/>
      <c r="C25" s="234"/>
      <c r="D25" s="234"/>
      <c r="E25" s="234"/>
      <c r="F25" s="234"/>
      <c r="G25" s="234"/>
      <c r="H25" s="234"/>
      <c r="I25" s="234"/>
    </row>
    <row r="26" spans="1:9" ht="15">
      <c r="A26" s="234"/>
      <c r="B26" s="234"/>
      <c r="C26" s="234"/>
      <c r="D26" s="234"/>
      <c r="E26" s="234"/>
      <c r="F26" s="234"/>
      <c r="G26" s="234"/>
      <c r="H26" s="234"/>
      <c r="I26" s="234"/>
    </row>
    <row r="27" spans="1:9" ht="15">
      <c r="A27" s="235" t="s">
        <v>86</v>
      </c>
      <c r="B27" s="234" t="s">
        <v>88</v>
      </c>
      <c r="C27" s="234"/>
      <c r="D27" s="234"/>
      <c r="E27" s="234"/>
      <c r="F27" s="234"/>
      <c r="G27" s="234"/>
      <c r="H27" s="234"/>
      <c r="I27" s="234"/>
    </row>
    <row r="28" spans="1:9" ht="15">
      <c r="A28" s="234"/>
      <c r="B28" s="234" t="s">
        <v>144</v>
      </c>
      <c r="C28" s="234"/>
      <c r="D28" s="234"/>
      <c r="E28" s="234"/>
      <c r="F28" s="234"/>
      <c r="G28" s="234"/>
      <c r="H28" s="234"/>
      <c r="I28" s="234"/>
    </row>
    <row r="29" spans="1:9" ht="15">
      <c r="A29" s="234"/>
      <c r="B29" s="234"/>
      <c r="C29" s="234"/>
      <c r="D29" s="234"/>
      <c r="E29" s="234"/>
      <c r="F29" s="234"/>
      <c r="G29" s="234"/>
      <c r="H29" s="234"/>
      <c r="I29" s="234"/>
    </row>
    <row r="30" spans="1:9" ht="15">
      <c r="A30" s="234"/>
      <c r="B30" s="234"/>
      <c r="C30" s="234"/>
      <c r="D30" s="234"/>
      <c r="E30" s="234"/>
      <c r="F30" s="234"/>
      <c r="G30" s="234"/>
      <c r="H30" s="234"/>
      <c r="I30" s="234"/>
    </row>
    <row r="31" spans="1:9" ht="15">
      <c r="A31" s="235" t="s">
        <v>118</v>
      </c>
      <c r="B31" s="234" t="s">
        <v>134</v>
      </c>
      <c r="C31" s="234"/>
      <c r="D31" s="234"/>
      <c r="E31" s="234"/>
      <c r="F31" s="234"/>
      <c r="G31" s="234"/>
      <c r="H31" s="234"/>
      <c r="I31" s="234"/>
    </row>
    <row r="32" spans="1:9" ht="15">
      <c r="A32" s="234"/>
      <c r="B32" s="234" t="s">
        <v>145</v>
      </c>
      <c r="C32" s="234"/>
      <c r="D32" s="234"/>
      <c r="E32" s="234"/>
      <c r="F32" s="234"/>
      <c r="G32" s="234"/>
      <c r="H32" s="234"/>
      <c r="I32" s="234"/>
    </row>
    <row r="33" spans="1:9" ht="15">
      <c r="A33" s="234"/>
      <c r="B33" s="234"/>
      <c r="C33" s="234"/>
      <c r="D33" s="234"/>
      <c r="E33" s="234"/>
      <c r="F33" s="234"/>
      <c r="G33" s="234"/>
      <c r="H33" s="234"/>
      <c r="I33" s="234"/>
    </row>
    <row r="34" spans="1:9" ht="15">
      <c r="A34" s="234"/>
      <c r="B34" s="234"/>
      <c r="C34" s="234"/>
      <c r="D34" s="234"/>
      <c r="E34" s="234"/>
      <c r="F34" s="234"/>
      <c r="G34" s="234"/>
      <c r="H34" s="234"/>
      <c r="I34" s="234"/>
    </row>
    <row r="35" spans="1:9" ht="15">
      <c r="A35" s="235" t="s">
        <v>64</v>
      </c>
      <c r="B35" s="234" t="s">
        <v>139</v>
      </c>
      <c r="C35" s="234"/>
      <c r="D35" s="234"/>
      <c r="E35" s="234"/>
      <c r="F35" s="234"/>
      <c r="G35" s="234"/>
      <c r="H35" s="234"/>
      <c r="I35" s="234"/>
    </row>
    <row r="36" spans="1:9" ht="15">
      <c r="A36" s="234"/>
      <c r="B36" s="234" t="s">
        <v>146</v>
      </c>
      <c r="C36" s="234"/>
      <c r="D36" s="234"/>
      <c r="E36" s="234"/>
      <c r="F36" s="234"/>
      <c r="G36" s="234"/>
      <c r="H36" s="234"/>
      <c r="I36" s="234"/>
    </row>
    <row r="37" spans="1:9" ht="15">
      <c r="A37" s="234"/>
      <c r="B37" s="234"/>
      <c r="C37" s="234"/>
      <c r="D37" s="234"/>
      <c r="E37" s="234"/>
      <c r="F37" s="234"/>
      <c r="G37" s="234"/>
      <c r="H37" s="234"/>
      <c r="I37" s="234"/>
    </row>
    <row r="38" spans="1:9" ht="15">
      <c r="A38" s="234"/>
      <c r="B38" s="234"/>
      <c r="C38" s="234"/>
      <c r="D38" s="234"/>
      <c r="E38" s="234"/>
      <c r="F38" s="234"/>
      <c r="G38" s="234"/>
      <c r="H38" s="234"/>
      <c r="I38" s="234"/>
    </row>
    <row r="39" spans="1:9" ht="15">
      <c r="A39" s="235" t="s">
        <v>140</v>
      </c>
      <c r="B39" s="234" t="s">
        <v>135</v>
      </c>
      <c r="C39" s="234"/>
      <c r="D39" s="234"/>
      <c r="E39" s="234"/>
      <c r="F39" s="234"/>
      <c r="G39" s="234"/>
      <c r="H39" s="234"/>
      <c r="I39" s="234"/>
    </row>
    <row r="40" spans="1:9" ht="15">
      <c r="A40" s="234"/>
      <c r="B40" s="234" t="s">
        <v>141</v>
      </c>
      <c r="C40" s="234"/>
      <c r="D40" s="234"/>
      <c r="E40" s="234"/>
      <c r="F40" s="234"/>
      <c r="G40" s="234"/>
      <c r="H40" s="234"/>
      <c r="I40" s="234"/>
    </row>
    <row r="41" spans="1:9" ht="15">
      <c r="A41" s="234"/>
      <c r="B41" s="234"/>
      <c r="C41" s="234"/>
      <c r="D41" s="234"/>
      <c r="E41" s="234"/>
      <c r="F41" s="234"/>
      <c r="G41" s="234"/>
      <c r="H41" s="234"/>
      <c r="I41" s="234"/>
    </row>
    <row r="42" spans="1:9" ht="15">
      <c r="A42" s="234"/>
      <c r="B42" s="234"/>
      <c r="C42" s="234"/>
      <c r="D42" s="234"/>
      <c r="E42" s="234"/>
      <c r="F42" s="234"/>
      <c r="G42" s="234"/>
      <c r="H42" s="234"/>
      <c r="I42" s="234"/>
    </row>
    <row r="43" spans="1:9" ht="15">
      <c r="A43" s="234"/>
      <c r="B43" s="234"/>
      <c r="C43" s="234"/>
      <c r="D43" s="234"/>
      <c r="E43" s="234"/>
      <c r="F43" s="234"/>
      <c r="G43" s="234"/>
      <c r="H43" s="234"/>
      <c r="I43" s="234"/>
    </row>
    <row r="44" spans="1:10" ht="15">
      <c r="A44" s="353" t="s">
        <v>195</v>
      </c>
      <c r="B44" s="355"/>
      <c r="C44" s="355"/>
      <c r="D44" s="355"/>
      <c r="E44" s="355"/>
      <c r="F44" s="355"/>
      <c r="G44" s="355"/>
      <c r="H44" s="355"/>
      <c r="I44" s="355"/>
      <c r="J44" s="356"/>
    </row>
    <row r="45" spans="1:9" ht="15">
      <c r="A45" s="234"/>
      <c r="B45" s="234"/>
      <c r="C45" s="234"/>
      <c r="D45" s="234"/>
      <c r="E45" s="234"/>
      <c r="F45" s="234"/>
      <c r="G45" s="234"/>
      <c r="H45" s="234"/>
      <c r="I45" s="234"/>
    </row>
    <row r="46" spans="1:9" ht="15">
      <c r="A46" s="234"/>
      <c r="B46" s="234"/>
      <c r="C46" s="234"/>
      <c r="D46" s="234"/>
      <c r="E46" s="234"/>
      <c r="F46" s="234"/>
      <c r="G46" s="234"/>
      <c r="H46" s="234"/>
      <c r="I46" s="234"/>
    </row>
    <row r="47" spans="1:9" ht="15">
      <c r="A47" s="234"/>
      <c r="B47" s="234"/>
      <c r="C47" s="234"/>
      <c r="D47" s="234"/>
      <c r="E47" s="234"/>
      <c r="F47" s="234"/>
      <c r="G47" s="234"/>
      <c r="H47" s="234"/>
      <c r="I47" s="234"/>
    </row>
    <row r="48" spans="1:9" ht="15">
      <c r="A48" s="234"/>
      <c r="B48" s="234"/>
      <c r="C48" s="234"/>
      <c r="D48" s="234"/>
      <c r="E48" s="234"/>
      <c r="F48" s="234"/>
      <c r="G48" s="234"/>
      <c r="H48" s="234"/>
      <c r="I48" s="234"/>
    </row>
    <row r="49" spans="1:9" ht="15">
      <c r="A49" s="234"/>
      <c r="B49" s="234"/>
      <c r="C49" s="234"/>
      <c r="D49" s="234"/>
      <c r="E49" s="234"/>
      <c r="F49" s="234"/>
      <c r="G49" s="234"/>
      <c r="H49" s="234"/>
      <c r="I49" s="234"/>
    </row>
    <row r="50" spans="1:9" ht="15">
      <c r="A50" s="234"/>
      <c r="B50" s="234"/>
      <c r="C50" s="234"/>
      <c r="D50" s="234"/>
      <c r="E50" s="234"/>
      <c r="F50" s="234"/>
      <c r="G50" s="234"/>
      <c r="H50" s="234"/>
      <c r="I50" s="234"/>
    </row>
    <row r="51" spans="1:9" ht="15">
      <c r="A51" s="234"/>
      <c r="B51" s="234"/>
      <c r="C51" s="234"/>
      <c r="D51" s="234"/>
      <c r="E51" s="234"/>
      <c r="F51" s="234"/>
      <c r="G51" s="234"/>
      <c r="H51" s="234"/>
      <c r="I51" s="234"/>
    </row>
    <row r="52" spans="1:9" ht="15">
      <c r="A52" s="234"/>
      <c r="B52" s="234"/>
      <c r="C52" s="234"/>
      <c r="D52" s="234"/>
      <c r="E52" s="234"/>
      <c r="F52" s="234"/>
      <c r="G52" s="234"/>
      <c r="H52" s="234"/>
      <c r="I52" s="234"/>
    </row>
    <row r="53" spans="1:9" ht="15">
      <c r="A53" s="234"/>
      <c r="B53" s="234"/>
      <c r="C53" s="234"/>
      <c r="D53" s="234"/>
      <c r="E53" s="234"/>
      <c r="F53" s="234"/>
      <c r="G53" s="234"/>
      <c r="H53" s="234"/>
      <c r="I53" s="234"/>
    </row>
    <row r="54" spans="1:9" ht="15">
      <c r="A54" s="234"/>
      <c r="B54" s="234"/>
      <c r="C54" s="234"/>
      <c r="D54" s="234"/>
      <c r="E54" s="234"/>
      <c r="F54" s="234"/>
      <c r="G54" s="234"/>
      <c r="H54" s="234"/>
      <c r="I54" s="234"/>
    </row>
    <row r="55" spans="1:9" ht="15">
      <c r="A55" s="234"/>
      <c r="B55" s="234"/>
      <c r="C55" s="234"/>
      <c r="D55" s="234"/>
      <c r="E55" s="234"/>
      <c r="F55" s="234"/>
      <c r="G55" s="234"/>
      <c r="H55" s="234"/>
      <c r="I55" s="234"/>
    </row>
    <row r="56" spans="1:9" ht="15">
      <c r="A56" s="234"/>
      <c r="B56" s="234"/>
      <c r="C56" s="234"/>
      <c r="D56" s="234"/>
      <c r="E56" s="234"/>
      <c r="F56" s="234"/>
      <c r="G56" s="234"/>
      <c r="H56" s="234"/>
      <c r="I56" s="234"/>
    </row>
    <row r="57" spans="1:9" ht="15">
      <c r="A57" s="234"/>
      <c r="B57" s="234"/>
      <c r="C57" s="234"/>
      <c r="D57" s="234"/>
      <c r="E57" s="234"/>
      <c r="F57" s="234"/>
      <c r="G57" s="234"/>
      <c r="H57" s="234"/>
      <c r="I57" s="234"/>
    </row>
    <row r="58" spans="1:9" ht="15">
      <c r="A58" s="234"/>
      <c r="B58" s="234"/>
      <c r="C58" s="234"/>
      <c r="D58" s="234"/>
      <c r="E58" s="234"/>
      <c r="F58" s="234"/>
      <c r="G58" s="234"/>
      <c r="H58" s="234"/>
      <c r="I58" s="234"/>
    </row>
    <row r="59" spans="1:9" ht="15">
      <c r="A59" s="234"/>
      <c r="B59" s="234"/>
      <c r="C59" s="234"/>
      <c r="D59" s="234"/>
      <c r="E59" s="234"/>
      <c r="F59" s="234"/>
      <c r="G59" s="234"/>
      <c r="H59" s="234"/>
      <c r="I59" s="234"/>
    </row>
    <row r="60" spans="1:9" ht="15">
      <c r="A60" s="234"/>
      <c r="B60" s="234"/>
      <c r="C60" s="234"/>
      <c r="D60" s="234"/>
      <c r="E60" s="234"/>
      <c r="F60" s="234"/>
      <c r="G60" s="234"/>
      <c r="H60" s="234"/>
      <c r="I60" s="234"/>
    </row>
    <row r="61" spans="1:9" ht="15">
      <c r="A61" s="234"/>
      <c r="B61" s="234"/>
      <c r="C61" s="234"/>
      <c r="D61" s="234"/>
      <c r="E61" s="234"/>
      <c r="F61" s="234"/>
      <c r="G61" s="234"/>
      <c r="H61" s="234"/>
      <c r="I61" s="234"/>
    </row>
    <row r="62" spans="1:9" ht="15">
      <c r="A62" s="234"/>
      <c r="B62" s="234"/>
      <c r="C62" s="234"/>
      <c r="D62" s="234"/>
      <c r="E62" s="234"/>
      <c r="F62" s="234"/>
      <c r="G62" s="234"/>
      <c r="H62" s="234"/>
      <c r="I62" s="234"/>
    </row>
    <row r="63" spans="1:9" ht="15">
      <c r="A63" s="234"/>
      <c r="B63" s="234"/>
      <c r="C63" s="234"/>
      <c r="D63" s="234"/>
      <c r="E63" s="234"/>
      <c r="F63" s="234"/>
      <c r="G63" s="234"/>
      <c r="H63" s="234"/>
      <c r="I63" s="234"/>
    </row>
    <row r="64" spans="1:9" ht="15">
      <c r="A64" s="234"/>
      <c r="B64" s="234"/>
      <c r="C64" s="234"/>
      <c r="D64" s="234"/>
      <c r="E64" s="234"/>
      <c r="F64" s="234"/>
      <c r="G64" s="234"/>
      <c r="H64" s="234"/>
      <c r="I64" s="234"/>
    </row>
    <row r="65" spans="1:9" ht="15">
      <c r="A65" s="234"/>
      <c r="B65" s="234"/>
      <c r="C65" s="234"/>
      <c r="D65" s="234"/>
      <c r="E65" s="234"/>
      <c r="F65" s="234"/>
      <c r="G65" s="234"/>
      <c r="H65" s="234"/>
      <c r="I65" s="234"/>
    </row>
    <row r="66" spans="1:9" ht="15">
      <c r="A66" s="234"/>
      <c r="B66" s="234"/>
      <c r="C66" s="234"/>
      <c r="D66" s="234"/>
      <c r="E66" s="234"/>
      <c r="F66" s="234"/>
      <c r="G66" s="234"/>
      <c r="H66" s="234"/>
      <c r="I66" s="234"/>
    </row>
    <row r="67" spans="1:9" ht="15">
      <c r="A67" s="234"/>
      <c r="B67" s="234"/>
      <c r="C67" s="234"/>
      <c r="D67" s="234"/>
      <c r="E67" s="234"/>
      <c r="F67" s="234"/>
      <c r="G67" s="234"/>
      <c r="H67" s="234"/>
      <c r="I67" s="234"/>
    </row>
    <row r="68" spans="1:9" ht="15">
      <c r="A68" s="234"/>
      <c r="B68" s="234"/>
      <c r="C68" s="234"/>
      <c r="D68" s="234"/>
      <c r="E68" s="234"/>
      <c r="F68" s="234"/>
      <c r="G68" s="234"/>
      <c r="H68" s="234"/>
      <c r="I68" s="234"/>
    </row>
    <row r="69" spans="1:9" ht="15">
      <c r="A69" s="234"/>
      <c r="B69" s="234"/>
      <c r="C69" s="234"/>
      <c r="D69" s="234"/>
      <c r="E69" s="234"/>
      <c r="F69" s="234"/>
      <c r="G69" s="234"/>
      <c r="H69" s="234"/>
      <c r="I69" s="234"/>
    </row>
    <row r="70" spans="1:9" ht="15">
      <c r="A70" s="234"/>
      <c r="B70" s="234"/>
      <c r="C70" s="234"/>
      <c r="D70" s="234"/>
      <c r="E70" s="234"/>
      <c r="F70" s="234"/>
      <c r="G70" s="234"/>
      <c r="H70" s="234"/>
      <c r="I70" s="234"/>
    </row>
  </sheetData>
  <sheetProtection/>
  <mergeCells count="1">
    <mergeCell ref="A3:J3"/>
  </mergeCells>
  <printOptions horizontalCentered="1"/>
  <pageMargins left="0.75" right="0.75" top="1" bottom="1" header="0.5" footer="0.5"/>
  <pageSetup fitToHeight="1" fitToWidth="1" orientation="portrait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1"/>
  <sheetViews>
    <sheetView tabSelected="1" workbookViewId="0" topLeftCell="A1">
      <pane xSplit="4" ySplit="10" topLeftCell="E6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3.421875" style="89" customWidth="1"/>
    <col min="2" max="2" width="12.8515625" style="88" customWidth="1"/>
    <col min="3" max="4" width="10.28125" style="89" customWidth="1"/>
    <col min="5" max="5" width="10.28125" style="90" customWidth="1"/>
    <col min="6" max="8" width="10.28125" style="89" customWidth="1"/>
    <col min="9" max="16384" width="9.140625" style="89" customWidth="1"/>
  </cols>
  <sheetData>
    <row r="1" ht="16.5">
      <c r="A1" s="360" t="s">
        <v>162</v>
      </c>
    </row>
    <row r="2" ht="16.5">
      <c r="A2" s="358" t="s">
        <v>196</v>
      </c>
    </row>
    <row r="3" spans="1:2" ht="16.5">
      <c r="A3" s="360" t="s">
        <v>23</v>
      </c>
      <c r="B3" s="91"/>
    </row>
    <row r="4" ht="15">
      <c r="A4" s="6"/>
    </row>
    <row r="5" spans="1:5" ht="15.75" thickBot="1">
      <c r="A5" s="6" t="s">
        <v>75</v>
      </c>
      <c r="E5" s="92"/>
    </row>
    <row r="6" spans="1:8" ht="12">
      <c r="A6" s="93"/>
      <c r="B6" s="94"/>
      <c r="C6" s="95"/>
      <c r="D6" s="96"/>
      <c r="E6" s="407"/>
      <c r="F6" s="408"/>
      <c r="G6" s="401"/>
      <c r="H6" s="402"/>
    </row>
    <row r="7" spans="1:8" ht="12">
      <c r="A7" s="97"/>
      <c r="B7" s="98"/>
      <c r="C7" s="99"/>
      <c r="D7" s="100"/>
      <c r="E7" s="403" t="s">
        <v>38</v>
      </c>
      <c r="F7" s="404"/>
      <c r="G7" s="405" t="s">
        <v>38</v>
      </c>
      <c r="H7" s="406"/>
    </row>
    <row r="8" spans="1:8" ht="12">
      <c r="A8" s="97"/>
      <c r="B8" s="98"/>
      <c r="C8" s="101"/>
      <c r="D8" s="102"/>
      <c r="E8" s="412" t="s">
        <v>39</v>
      </c>
      <c r="F8" s="406"/>
      <c r="G8" s="412" t="s">
        <v>39</v>
      </c>
      <c r="H8" s="406"/>
    </row>
    <row r="9" spans="1:8" ht="12.75" thickBot="1">
      <c r="A9" s="103"/>
      <c r="B9" s="388" t="s">
        <v>105</v>
      </c>
      <c r="C9" s="104" t="s">
        <v>128</v>
      </c>
      <c r="D9" s="105" t="s">
        <v>3</v>
      </c>
      <c r="E9" s="106" t="s">
        <v>119</v>
      </c>
      <c r="F9" s="107" t="s">
        <v>56</v>
      </c>
      <c r="G9" s="319" t="s">
        <v>119</v>
      </c>
      <c r="H9" s="320" t="s">
        <v>56</v>
      </c>
    </row>
    <row r="10" spans="1:8" ht="12">
      <c r="A10" s="295" t="s">
        <v>153</v>
      </c>
      <c r="B10" s="296"/>
      <c r="C10" s="297"/>
      <c r="D10" s="298"/>
      <c r="E10" s="299"/>
      <c r="F10" s="300"/>
      <c r="G10" s="301"/>
      <c r="H10" s="302"/>
    </row>
    <row r="11" spans="1:8" s="149" customFormat="1" ht="12">
      <c r="A11" s="113" t="str">
        <f>+'LOE Schedule'!A12</f>
        <v>Senior Personnel</v>
      </c>
      <c r="B11" s="168"/>
      <c r="C11" s="114"/>
      <c r="D11" s="115"/>
      <c r="E11" s="116"/>
      <c r="F11" s="117"/>
      <c r="G11" s="301"/>
      <c r="H11" s="300"/>
    </row>
    <row r="12" spans="1:8" ht="12">
      <c r="A12" s="385" t="str">
        <f>+'LOE Schedule'!A13</f>
        <v>PI or Technical Director</v>
      </c>
      <c r="B12" s="164">
        <f>+'LOE Schedule'!B13</f>
        <v>0</v>
      </c>
      <c r="C12" s="218"/>
      <c r="D12" s="119" t="s">
        <v>2</v>
      </c>
      <c r="E12" s="116">
        <f>+'LOE Schedule'!C13</f>
        <v>0</v>
      </c>
      <c r="F12" s="120">
        <f aca="true" t="shared" si="0" ref="F12:F17">ROUND($C12*E12,0)</f>
        <v>0</v>
      </c>
      <c r="G12" s="316">
        <f aca="true" t="shared" si="1" ref="G12:H17">E12</f>
        <v>0</v>
      </c>
      <c r="H12" s="300">
        <f t="shared" si="1"/>
        <v>0</v>
      </c>
    </row>
    <row r="13" spans="1:8" ht="12">
      <c r="A13" s="385" t="str">
        <f>+'LOE Schedule'!A14</f>
        <v>Co-PI or Co-Director</v>
      </c>
      <c r="B13" s="164">
        <f>+'LOE Schedule'!B14</f>
        <v>0</v>
      </c>
      <c r="C13" s="218"/>
      <c r="D13" s="119" t="s">
        <v>2</v>
      </c>
      <c r="E13" s="116">
        <f>+'LOE Schedule'!C14</f>
        <v>0</v>
      </c>
      <c r="F13" s="120">
        <f t="shared" si="0"/>
        <v>0</v>
      </c>
      <c r="G13" s="316">
        <f t="shared" si="1"/>
        <v>0</v>
      </c>
      <c r="H13" s="300">
        <f t="shared" si="1"/>
        <v>0</v>
      </c>
    </row>
    <row r="14" spans="1:8" ht="12">
      <c r="A14" s="385" t="str">
        <f>+'LOE Schedule'!A15</f>
        <v>Other/Specify</v>
      </c>
      <c r="B14" s="164">
        <f>+'LOE Schedule'!B15</f>
        <v>0</v>
      </c>
      <c r="C14" s="218"/>
      <c r="D14" s="119" t="s">
        <v>2</v>
      </c>
      <c r="E14" s="116">
        <f>+'LOE Schedule'!C15</f>
        <v>0</v>
      </c>
      <c r="F14" s="120">
        <f t="shared" si="0"/>
        <v>0</v>
      </c>
      <c r="G14" s="316">
        <f t="shared" si="1"/>
        <v>0</v>
      </c>
      <c r="H14" s="300">
        <f t="shared" si="1"/>
        <v>0</v>
      </c>
    </row>
    <row r="15" spans="1:8" ht="12">
      <c r="A15" s="385" t="str">
        <f>+'LOE Schedule'!A16</f>
        <v>Other/Specify</v>
      </c>
      <c r="B15" s="164">
        <f>+'LOE Schedule'!B16</f>
        <v>0</v>
      </c>
      <c r="C15" s="218"/>
      <c r="D15" s="119" t="s">
        <v>2</v>
      </c>
      <c r="E15" s="116">
        <f>+'LOE Schedule'!C16</f>
        <v>0</v>
      </c>
      <c r="F15" s="120">
        <f t="shared" si="0"/>
        <v>0</v>
      </c>
      <c r="G15" s="316">
        <f t="shared" si="1"/>
        <v>0</v>
      </c>
      <c r="H15" s="300">
        <f t="shared" si="1"/>
        <v>0</v>
      </c>
    </row>
    <row r="16" spans="1:8" ht="12">
      <c r="A16" s="385" t="str">
        <f>+'LOE Schedule'!A17</f>
        <v>Other/Specify</v>
      </c>
      <c r="B16" s="164">
        <f>+'LOE Schedule'!B17</f>
        <v>0</v>
      </c>
      <c r="C16" s="218"/>
      <c r="D16" s="119" t="s">
        <v>2</v>
      </c>
      <c r="E16" s="116">
        <f>+'LOE Schedule'!C17</f>
        <v>0</v>
      </c>
      <c r="F16" s="120">
        <f t="shared" si="0"/>
        <v>0</v>
      </c>
      <c r="G16" s="316">
        <f t="shared" si="1"/>
        <v>0</v>
      </c>
      <c r="H16" s="300">
        <f t="shared" si="1"/>
        <v>0</v>
      </c>
    </row>
    <row r="17" spans="1:8" ht="12">
      <c r="A17" s="385" t="str">
        <f>+'LOE Schedule'!A18</f>
        <v>Others                                  </v>
      </c>
      <c r="B17" s="164" t="str">
        <f>+'LOE Schedule'!B18</f>
        <v>#</v>
      </c>
      <c r="C17" s="218"/>
      <c r="D17" s="119" t="s">
        <v>2</v>
      </c>
      <c r="E17" s="116">
        <f>+'LOE Schedule'!C18</f>
        <v>0</v>
      </c>
      <c r="F17" s="120">
        <f t="shared" si="0"/>
        <v>0</v>
      </c>
      <c r="G17" s="316">
        <f t="shared" si="1"/>
        <v>0</v>
      </c>
      <c r="H17" s="300">
        <f t="shared" si="1"/>
        <v>0</v>
      </c>
    </row>
    <row r="18" spans="1:8" ht="12">
      <c r="A18" s="121" t="str">
        <f>+'LOE Schedule'!A19</f>
        <v>Subtotal Senior Personnel</v>
      </c>
      <c r="B18" s="164"/>
      <c r="C18" s="114"/>
      <c r="D18" s="119"/>
      <c r="E18" s="122"/>
      <c r="F18" s="123">
        <f>SUM(F12:F17)</f>
        <v>0</v>
      </c>
      <c r="G18" s="321">
        <f>SUM(G12:G17)</f>
        <v>0</v>
      </c>
      <c r="H18" s="322">
        <f>SUM(H12:H17)</f>
        <v>0</v>
      </c>
    </row>
    <row r="19" spans="1:8" ht="12">
      <c r="A19" s="113" t="str">
        <f>+'LOE Schedule'!A20</f>
        <v>Other Personnel</v>
      </c>
      <c r="B19" s="11" t="s">
        <v>186</v>
      </c>
      <c r="C19" s="114"/>
      <c r="D19" s="119"/>
      <c r="E19" s="116"/>
      <c r="F19" s="120"/>
      <c r="G19" s="316"/>
      <c r="H19" s="300"/>
    </row>
    <row r="20" spans="1:8" ht="12">
      <c r="A20" s="385" t="str">
        <f>+'LOE Schedule'!A21</f>
        <v>Post Doc Associate</v>
      </c>
      <c r="B20" s="164">
        <f>+'LOE Schedule'!B21</f>
        <v>0</v>
      </c>
      <c r="C20" s="218"/>
      <c r="D20" s="119" t="s">
        <v>2</v>
      </c>
      <c r="E20" s="116">
        <f>+'LOE Schedule'!C21</f>
        <v>0</v>
      </c>
      <c r="F20" s="120">
        <f aca="true" t="shared" si="2" ref="F20:F25">ROUND($C20*E20,0)</f>
        <v>0</v>
      </c>
      <c r="G20" s="316">
        <f aca="true" t="shared" si="3" ref="G20:G25">E20</f>
        <v>0</v>
      </c>
      <c r="H20" s="300">
        <f aca="true" t="shared" si="4" ref="H20:H25">F20</f>
        <v>0</v>
      </c>
    </row>
    <row r="21" spans="1:8" ht="12">
      <c r="A21" s="385" t="str">
        <f>+'LOE Schedule'!A22</f>
        <v>Other Professionals</v>
      </c>
      <c r="B21" s="164">
        <f>+'LOE Schedule'!B22</f>
        <v>0</v>
      </c>
      <c r="C21" s="218"/>
      <c r="D21" s="119" t="s">
        <v>2</v>
      </c>
      <c r="E21" s="116">
        <f>+'LOE Schedule'!C22</f>
        <v>0</v>
      </c>
      <c r="F21" s="120">
        <f t="shared" si="2"/>
        <v>0</v>
      </c>
      <c r="G21" s="316">
        <f t="shared" si="3"/>
        <v>0</v>
      </c>
      <c r="H21" s="300">
        <f t="shared" si="4"/>
        <v>0</v>
      </c>
    </row>
    <row r="22" spans="1:8" ht="12">
      <c r="A22" s="385" t="str">
        <f>+'LOE Schedule'!A23</f>
        <v>Graduate Students</v>
      </c>
      <c r="B22" s="164">
        <f>+'LOE Schedule'!B23</f>
        <v>0</v>
      </c>
      <c r="C22" s="218"/>
      <c r="D22" s="119" t="s">
        <v>2</v>
      </c>
      <c r="E22" s="116">
        <f>+'LOE Schedule'!C23</f>
        <v>0</v>
      </c>
      <c r="F22" s="120">
        <f t="shared" si="2"/>
        <v>0</v>
      </c>
      <c r="G22" s="316">
        <f t="shared" si="3"/>
        <v>0</v>
      </c>
      <c r="H22" s="300">
        <f t="shared" si="4"/>
        <v>0</v>
      </c>
    </row>
    <row r="23" spans="1:8" ht="12">
      <c r="A23" s="385" t="str">
        <f>+'LOE Schedule'!A24</f>
        <v>Undergraduate Students</v>
      </c>
      <c r="B23" s="164">
        <f>+'LOE Schedule'!B24</f>
        <v>0</v>
      </c>
      <c r="C23" s="218"/>
      <c r="D23" s="119" t="s">
        <v>2</v>
      </c>
      <c r="E23" s="116">
        <f>+'LOE Schedule'!C24</f>
        <v>0</v>
      </c>
      <c r="F23" s="120">
        <f t="shared" si="2"/>
        <v>0</v>
      </c>
      <c r="G23" s="316">
        <f t="shared" si="3"/>
        <v>0</v>
      </c>
      <c r="H23" s="300">
        <f t="shared" si="4"/>
        <v>0</v>
      </c>
    </row>
    <row r="24" spans="1:8" ht="12">
      <c r="A24" s="385" t="str">
        <f>+'LOE Schedule'!A25</f>
        <v>Secretary/Clerical (if direct billed)</v>
      </c>
      <c r="B24" s="164">
        <f>+'LOE Schedule'!B25</f>
        <v>0</v>
      </c>
      <c r="C24" s="218"/>
      <c r="D24" s="119" t="s">
        <v>2</v>
      </c>
      <c r="E24" s="116">
        <f>+'LOE Schedule'!C25</f>
        <v>0</v>
      </c>
      <c r="F24" s="120">
        <f t="shared" si="2"/>
        <v>0</v>
      </c>
      <c r="G24" s="316">
        <f t="shared" si="3"/>
        <v>0</v>
      </c>
      <c r="H24" s="300">
        <f t="shared" si="4"/>
        <v>0</v>
      </c>
    </row>
    <row r="25" spans="1:8" ht="12">
      <c r="A25" s="385" t="str">
        <f>+'LOE Schedule'!A26</f>
        <v>Other</v>
      </c>
      <c r="B25" s="164">
        <f>+'LOE Schedule'!B26</f>
        <v>0</v>
      </c>
      <c r="C25" s="218"/>
      <c r="D25" s="119" t="s">
        <v>2</v>
      </c>
      <c r="E25" s="116">
        <f>+'LOE Schedule'!C26</f>
        <v>0</v>
      </c>
      <c r="F25" s="120">
        <f t="shared" si="2"/>
        <v>0</v>
      </c>
      <c r="G25" s="316">
        <f t="shared" si="3"/>
        <v>0</v>
      </c>
      <c r="H25" s="300">
        <f t="shared" si="4"/>
        <v>0</v>
      </c>
    </row>
    <row r="26" spans="1:8" ht="12">
      <c r="A26" s="121" t="str">
        <f>+'LOE Schedule'!A27</f>
        <v>Subtotal Other Personnel</v>
      </c>
      <c r="B26" s="164"/>
      <c r="C26" s="124"/>
      <c r="D26" s="125"/>
      <c r="E26" s="122"/>
      <c r="F26" s="123">
        <f>SUM(F20:F25)</f>
        <v>0</v>
      </c>
      <c r="G26" s="321">
        <f>SUM(G20:G25)</f>
        <v>0</v>
      </c>
      <c r="H26" s="322">
        <f>SUM(H20:H25)</f>
        <v>0</v>
      </c>
    </row>
    <row r="27" spans="1:8" ht="12.75" thickBot="1">
      <c r="A27" s="126" t="s">
        <v>120</v>
      </c>
      <c r="B27" s="158"/>
      <c r="C27" s="127"/>
      <c r="D27" s="128"/>
      <c r="E27" s="129"/>
      <c r="F27" s="130">
        <f>+F18+F26</f>
        <v>0</v>
      </c>
      <c r="G27" s="323"/>
      <c r="H27" s="324">
        <f>+H18+H26</f>
        <v>0</v>
      </c>
    </row>
    <row r="28" spans="1:8" ht="12">
      <c r="A28" s="295" t="s">
        <v>154</v>
      </c>
      <c r="B28" s="296"/>
      <c r="C28" s="297"/>
      <c r="D28" s="298"/>
      <c r="E28" s="299"/>
      <c r="F28" s="300"/>
      <c r="G28" s="301"/>
      <c r="H28" s="300"/>
    </row>
    <row r="29" spans="1:8" ht="12">
      <c r="A29" s="97" t="s">
        <v>35</v>
      </c>
      <c r="B29" s="159"/>
      <c r="C29" s="219">
        <v>0</v>
      </c>
      <c r="D29" s="119" t="s">
        <v>117</v>
      </c>
      <c r="E29" s="154">
        <f>+F27</f>
        <v>0</v>
      </c>
      <c r="F29" s="120">
        <f>ROUND(E29*$C$29,0)</f>
        <v>0</v>
      </c>
      <c r="G29" s="316">
        <f>E29</f>
        <v>0</v>
      </c>
      <c r="H29" s="300">
        <f>F29</f>
        <v>0</v>
      </c>
    </row>
    <row r="30" spans="1:8" ht="12">
      <c r="A30" s="97"/>
      <c r="B30" s="159"/>
      <c r="C30" s="131"/>
      <c r="D30" s="119"/>
      <c r="E30" s="154"/>
      <c r="F30" s="132"/>
      <c r="G30" s="325"/>
      <c r="H30" s="300"/>
    </row>
    <row r="31" spans="1:8" ht="12.75" thickBot="1">
      <c r="A31" s="126" t="s">
        <v>34</v>
      </c>
      <c r="B31" s="158"/>
      <c r="C31" s="133"/>
      <c r="D31" s="134"/>
      <c r="E31" s="135"/>
      <c r="F31" s="130">
        <f>SUM(F29:F30)</f>
        <v>0</v>
      </c>
      <c r="G31" s="326"/>
      <c r="H31" s="324">
        <f>SUM(H29:H30)</f>
        <v>0</v>
      </c>
    </row>
    <row r="32" spans="1:8" ht="12">
      <c r="A32" s="295" t="s">
        <v>155</v>
      </c>
      <c r="B32" s="339"/>
      <c r="C32" s="297"/>
      <c r="D32" s="298"/>
      <c r="E32" s="299"/>
      <c r="F32" s="300"/>
      <c r="G32" s="301"/>
      <c r="H32" s="300"/>
    </row>
    <row r="33" spans="1:8" ht="12">
      <c r="A33" s="239"/>
      <c r="B33" s="409" t="s">
        <v>109</v>
      </c>
      <c r="C33" s="410"/>
      <c r="D33" s="411"/>
      <c r="E33" s="138"/>
      <c r="F33" s="132">
        <f>ROUND(Equipment!E29,0)</f>
        <v>0</v>
      </c>
      <c r="G33" s="316">
        <f>E33</f>
        <v>0</v>
      </c>
      <c r="H33" s="300">
        <f>F33</f>
        <v>0</v>
      </c>
    </row>
    <row r="34" spans="1:8" ht="12">
      <c r="A34" s="139"/>
      <c r="B34" s="165"/>
      <c r="C34" s="137"/>
      <c r="D34" s="119"/>
      <c r="E34" s="138"/>
      <c r="F34" s="120"/>
      <c r="G34" s="301"/>
      <c r="H34" s="300"/>
    </row>
    <row r="35" spans="1:8" ht="12.75" thickBot="1">
      <c r="A35" s="126" t="s">
        <v>19</v>
      </c>
      <c r="B35" s="158"/>
      <c r="C35" s="133"/>
      <c r="D35" s="134"/>
      <c r="E35" s="135"/>
      <c r="F35" s="130">
        <f>SUM(F32:F34)</f>
        <v>0</v>
      </c>
      <c r="G35" s="327">
        <f>SUM(G32:G34)</f>
        <v>0</v>
      </c>
      <c r="H35" s="324">
        <f>SUM(H32:H34)</f>
        <v>0</v>
      </c>
    </row>
    <row r="36" spans="1:8" ht="12">
      <c r="A36" s="108" t="s">
        <v>156</v>
      </c>
      <c r="B36" s="161"/>
      <c r="C36" s="109"/>
      <c r="D36" s="110"/>
      <c r="E36" s="111"/>
      <c r="F36" s="112"/>
      <c r="G36" s="301"/>
      <c r="H36" s="300"/>
    </row>
    <row r="37" spans="1:8" ht="12">
      <c r="A37" s="140" t="s">
        <v>96</v>
      </c>
      <c r="B37" s="166"/>
      <c r="C37" s="137"/>
      <c r="D37" s="100"/>
      <c r="E37" s="138"/>
      <c r="F37" s="120"/>
      <c r="G37" s="301"/>
      <c r="H37" s="300"/>
    </row>
    <row r="38" spans="1:8" ht="12">
      <c r="A38" s="97" t="s">
        <v>110</v>
      </c>
      <c r="B38" s="357"/>
      <c r="C38" s="218"/>
      <c r="D38" s="119" t="s">
        <v>8</v>
      </c>
      <c r="E38" s="220"/>
      <c r="F38" s="120">
        <f aca="true" t="shared" si="5" ref="F38:F43">ROUND($C38*E38,0)</f>
        <v>0</v>
      </c>
      <c r="G38" s="316">
        <f aca="true" t="shared" si="6" ref="G38:G43">E38</f>
        <v>0</v>
      </c>
      <c r="H38" s="300">
        <f aca="true" t="shared" si="7" ref="H38:H43">F38</f>
        <v>0</v>
      </c>
    </row>
    <row r="39" spans="1:8" ht="12">
      <c r="A39" s="97" t="s">
        <v>111</v>
      </c>
      <c r="B39" s="159"/>
      <c r="C39" s="218"/>
      <c r="D39" s="119" t="s">
        <v>112</v>
      </c>
      <c r="E39" s="220"/>
      <c r="F39" s="120">
        <f t="shared" si="5"/>
        <v>0</v>
      </c>
      <c r="G39" s="316">
        <f t="shared" si="6"/>
        <v>0</v>
      </c>
      <c r="H39" s="300">
        <f t="shared" si="7"/>
        <v>0</v>
      </c>
    </row>
    <row r="40" spans="1:8" ht="12">
      <c r="A40" s="97" t="s">
        <v>113</v>
      </c>
      <c r="B40" s="159"/>
      <c r="C40" s="218"/>
      <c r="D40" s="119" t="s">
        <v>112</v>
      </c>
      <c r="E40" s="220"/>
      <c r="F40" s="120">
        <f t="shared" si="5"/>
        <v>0</v>
      </c>
      <c r="G40" s="316">
        <f t="shared" si="6"/>
        <v>0</v>
      </c>
      <c r="H40" s="300">
        <f t="shared" si="7"/>
        <v>0</v>
      </c>
    </row>
    <row r="41" spans="1:8" ht="12">
      <c r="A41" s="97" t="s">
        <v>114</v>
      </c>
      <c r="B41" s="159"/>
      <c r="C41" s="218"/>
      <c r="D41" s="119" t="s">
        <v>112</v>
      </c>
      <c r="E41" s="220"/>
      <c r="F41" s="120">
        <f t="shared" si="5"/>
        <v>0</v>
      </c>
      <c r="G41" s="316">
        <f t="shared" si="6"/>
        <v>0</v>
      </c>
      <c r="H41" s="300">
        <f t="shared" si="7"/>
        <v>0</v>
      </c>
    </row>
    <row r="42" spans="1:8" ht="12">
      <c r="A42" s="97" t="s">
        <v>115</v>
      </c>
      <c r="B42" s="159"/>
      <c r="C42" s="218"/>
      <c r="D42" s="119" t="s">
        <v>112</v>
      </c>
      <c r="E42" s="220"/>
      <c r="F42" s="120">
        <f t="shared" si="5"/>
        <v>0</v>
      </c>
      <c r="G42" s="316">
        <f t="shared" si="6"/>
        <v>0</v>
      </c>
      <c r="H42" s="300">
        <f t="shared" si="7"/>
        <v>0</v>
      </c>
    </row>
    <row r="43" spans="1:8" ht="12">
      <c r="A43" s="97" t="s">
        <v>122</v>
      </c>
      <c r="B43" s="159"/>
      <c r="C43" s="218"/>
      <c r="D43" s="119" t="s">
        <v>112</v>
      </c>
      <c r="E43" s="220"/>
      <c r="F43" s="120">
        <f t="shared" si="5"/>
        <v>0</v>
      </c>
      <c r="G43" s="316">
        <f t="shared" si="6"/>
        <v>0</v>
      </c>
      <c r="H43" s="300">
        <f t="shared" si="7"/>
        <v>0</v>
      </c>
    </row>
    <row r="44" spans="1:8" ht="12">
      <c r="A44" s="97"/>
      <c r="B44" s="159"/>
      <c r="C44" s="137"/>
      <c r="D44" s="119"/>
      <c r="E44" s="138"/>
      <c r="F44" s="120"/>
      <c r="G44" s="316"/>
      <c r="H44" s="300"/>
    </row>
    <row r="45" spans="1:8" ht="12">
      <c r="A45" s="191" t="s">
        <v>89</v>
      </c>
      <c r="B45" s="184"/>
      <c r="C45" s="192"/>
      <c r="D45" s="193"/>
      <c r="E45" s="194"/>
      <c r="F45" s="123">
        <f>SUM(F37:F44)</f>
        <v>0</v>
      </c>
      <c r="G45" s="321"/>
      <c r="H45" s="322">
        <f>SUM(H37:H44)</f>
        <v>0</v>
      </c>
    </row>
    <row r="46" spans="1:8" ht="12">
      <c r="A46" s="140" t="s">
        <v>97</v>
      </c>
      <c r="B46" s="159"/>
      <c r="C46" s="137"/>
      <c r="D46" s="119"/>
      <c r="E46" s="138"/>
      <c r="F46" s="120"/>
      <c r="G46" s="316"/>
      <c r="H46" s="328"/>
    </row>
    <row r="47" spans="1:8" ht="12">
      <c r="A47" s="97" t="s">
        <v>110</v>
      </c>
      <c r="B47" s="357"/>
      <c r="C47" s="218"/>
      <c r="D47" s="119" t="s">
        <v>8</v>
      </c>
      <c r="E47" s="220"/>
      <c r="F47" s="120">
        <f aca="true" t="shared" si="8" ref="F47:F52">ROUND($C47*E47,0)</f>
        <v>0</v>
      </c>
      <c r="G47" s="316">
        <f aca="true" t="shared" si="9" ref="G47:G52">E47</f>
        <v>0</v>
      </c>
      <c r="H47" s="300">
        <f aca="true" t="shared" si="10" ref="H47:H52">F47</f>
        <v>0</v>
      </c>
    </row>
    <row r="48" spans="1:8" ht="12">
      <c r="A48" s="97" t="s">
        <v>111</v>
      </c>
      <c r="B48" s="159"/>
      <c r="C48" s="218"/>
      <c r="D48" s="119" t="s">
        <v>112</v>
      </c>
      <c r="E48" s="220"/>
      <c r="F48" s="120">
        <f t="shared" si="8"/>
        <v>0</v>
      </c>
      <c r="G48" s="316">
        <f t="shared" si="9"/>
        <v>0</v>
      </c>
      <c r="H48" s="300">
        <f t="shared" si="10"/>
        <v>0</v>
      </c>
    </row>
    <row r="49" spans="1:8" ht="12">
      <c r="A49" s="97" t="s">
        <v>113</v>
      </c>
      <c r="B49" s="159"/>
      <c r="C49" s="218"/>
      <c r="D49" s="119" t="s">
        <v>112</v>
      </c>
      <c r="E49" s="220"/>
      <c r="F49" s="120">
        <f t="shared" si="8"/>
        <v>0</v>
      </c>
      <c r="G49" s="316">
        <f t="shared" si="9"/>
        <v>0</v>
      </c>
      <c r="H49" s="300">
        <f t="shared" si="10"/>
        <v>0</v>
      </c>
    </row>
    <row r="50" spans="1:8" ht="12">
      <c r="A50" s="97" t="s">
        <v>114</v>
      </c>
      <c r="B50" s="159"/>
      <c r="C50" s="218"/>
      <c r="D50" s="119" t="s">
        <v>112</v>
      </c>
      <c r="E50" s="220"/>
      <c r="F50" s="120">
        <f t="shared" si="8"/>
        <v>0</v>
      </c>
      <c r="G50" s="316">
        <f t="shared" si="9"/>
        <v>0</v>
      </c>
      <c r="H50" s="300">
        <f t="shared" si="10"/>
        <v>0</v>
      </c>
    </row>
    <row r="51" spans="1:8" ht="12">
      <c r="A51" s="97" t="s">
        <v>115</v>
      </c>
      <c r="B51" s="159"/>
      <c r="C51" s="218"/>
      <c r="D51" s="119" t="s">
        <v>112</v>
      </c>
      <c r="E51" s="220"/>
      <c r="F51" s="120">
        <f t="shared" si="8"/>
        <v>0</v>
      </c>
      <c r="G51" s="316">
        <f t="shared" si="9"/>
        <v>0</v>
      </c>
      <c r="H51" s="300">
        <f t="shared" si="10"/>
        <v>0</v>
      </c>
    </row>
    <row r="52" spans="1:8" ht="12">
      <c r="A52" s="97" t="s">
        <v>122</v>
      </c>
      <c r="B52" s="159"/>
      <c r="C52" s="218"/>
      <c r="D52" s="119" t="s">
        <v>112</v>
      </c>
      <c r="E52" s="220"/>
      <c r="F52" s="120">
        <f t="shared" si="8"/>
        <v>0</v>
      </c>
      <c r="G52" s="316">
        <f t="shared" si="9"/>
        <v>0</v>
      </c>
      <c r="H52" s="300">
        <f t="shared" si="10"/>
        <v>0</v>
      </c>
    </row>
    <row r="53" spans="1:8" ht="12">
      <c r="A53" s="97"/>
      <c r="B53" s="159"/>
      <c r="C53" s="137"/>
      <c r="D53" s="119"/>
      <c r="E53" s="138"/>
      <c r="F53" s="120"/>
      <c r="G53" s="316"/>
      <c r="H53" s="300"/>
    </row>
    <row r="54" spans="1:8" ht="12">
      <c r="A54" s="191" t="s">
        <v>90</v>
      </c>
      <c r="B54" s="184"/>
      <c r="C54" s="192"/>
      <c r="D54" s="193"/>
      <c r="E54" s="194"/>
      <c r="F54" s="123">
        <f>SUM(F46:F53)</f>
        <v>0</v>
      </c>
      <c r="G54" s="321"/>
      <c r="H54" s="322">
        <f>SUM(H46:H53)</f>
        <v>0</v>
      </c>
    </row>
    <row r="55" spans="1:8" ht="12">
      <c r="A55" s="97"/>
      <c r="B55" s="159"/>
      <c r="C55" s="137"/>
      <c r="D55" s="119"/>
      <c r="E55" s="138"/>
      <c r="F55" s="120"/>
      <c r="G55" s="316"/>
      <c r="H55" s="329"/>
    </row>
    <row r="56" spans="1:8" ht="12.75" thickBot="1">
      <c r="A56" s="126" t="s">
        <v>116</v>
      </c>
      <c r="B56" s="158"/>
      <c r="C56" s="133"/>
      <c r="D56" s="134"/>
      <c r="E56" s="135"/>
      <c r="F56" s="130">
        <f>+F45+F54</f>
        <v>0</v>
      </c>
      <c r="G56" s="330"/>
      <c r="H56" s="324">
        <f>+H45+H54</f>
        <v>0</v>
      </c>
    </row>
    <row r="57" spans="1:8" s="149" customFormat="1" ht="12">
      <c r="A57" s="340" t="s">
        <v>157</v>
      </c>
      <c r="B57" s="341"/>
      <c r="C57" s="342"/>
      <c r="D57" s="343"/>
      <c r="E57" s="331"/>
      <c r="F57" s="332"/>
      <c r="G57" s="331"/>
      <c r="H57" s="332"/>
    </row>
    <row r="58" spans="1:8" s="149" customFormat="1" ht="12">
      <c r="A58" s="140" t="s">
        <v>77</v>
      </c>
      <c r="B58" s="168"/>
      <c r="C58" s="114"/>
      <c r="D58" s="115"/>
      <c r="E58" s="172"/>
      <c r="F58" s="173"/>
      <c r="G58" s="333"/>
      <c r="H58" s="334"/>
    </row>
    <row r="59" spans="1:8" ht="12">
      <c r="A59" s="239"/>
      <c r="B59" s="409" t="s">
        <v>109</v>
      </c>
      <c r="C59" s="410"/>
      <c r="D59" s="411"/>
      <c r="E59" s="138"/>
      <c r="F59" s="132">
        <f>ROUND('Materials &amp; Supplies'!E29,0)</f>
        <v>0</v>
      </c>
      <c r="G59" s="316">
        <f>E59</f>
        <v>0</v>
      </c>
      <c r="H59" s="300">
        <f>F59</f>
        <v>0</v>
      </c>
    </row>
    <row r="60" spans="1:8" ht="12">
      <c r="A60" s="97"/>
      <c r="B60" s="159"/>
      <c r="C60" s="137"/>
      <c r="D60" s="119"/>
      <c r="E60" s="138"/>
      <c r="F60" s="120"/>
      <c r="G60" s="316"/>
      <c r="H60" s="329"/>
    </row>
    <row r="61" spans="1:8" ht="12.75" thickBot="1">
      <c r="A61" s="175" t="s">
        <v>27</v>
      </c>
      <c r="B61" s="158"/>
      <c r="C61" s="133"/>
      <c r="D61" s="134"/>
      <c r="E61" s="135"/>
      <c r="F61" s="130">
        <f>SUM(F58:F60)</f>
        <v>0</v>
      </c>
      <c r="G61" s="330"/>
      <c r="H61" s="335">
        <f>SUM(H59:H60)</f>
        <v>0</v>
      </c>
    </row>
    <row r="62" spans="1:8" s="149" customFormat="1" ht="12">
      <c r="A62" s="140" t="s">
        <v>28</v>
      </c>
      <c r="B62" s="168"/>
      <c r="C62" s="114"/>
      <c r="D62" s="115"/>
      <c r="E62" s="116"/>
      <c r="F62" s="117"/>
      <c r="G62" s="301"/>
      <c r="H62" s="300"/>
    </row>
    <row r="63" spans="1:8" ht="12">
      <c r="A63" s="350"/>
      <c r="B63" s="159"/>
      <c r="C63" s="218"/>
      <c r="D63" s="119" t="s">
        <v>129</v>
      </c>
      <c r="E63" s="218"/>
      <c r="F63" s="120">
        <f>ROUND($C63*E63,0)</f>
        <v>0</v>
      </c>
      <c r="G63" s="316">
        <f aca="true" t="shared" si="11" ref="G63:H66">E63</f>
        <v>0</v>
      </c>
      <c r="H63" s="300">
        <f t="shared" si="11"/>
        <v>0</v>
      </c>
    </row>
    <row r="64" spans="1:8" ht="12">
      <c r="A64" s="350"/>
      <c r="B64" s="159"/>
      <c r="C64" s="221"/>
      <c r="D64" s="119" t="s">
        <v>129</v>
      </c>
      <c r="E64" s="221"/>
      <c r="F64" s="120">
        <f>ROUND($C64*E64,0)</f>
        <v>0</v>
      </c>
      <c r="G64" s="316">
        <f t="shared" si="11"/>
        <v>0</v>
      </c>
      <c r="H64" s="300">
        <f t="shared" si="11"/>
        <v>0</v>
      </c>
    </row>
    <row r="65" spans="1:8" ht="12">
      <c r="A65" s="350"/>
      <c r="B65" s="159"/>
      <c r="C65" s="221"/>
      <c r="D65" s="119" t="s">
        <v>129</v>
      </c>
      <c r="E65" s="221"/>
      <c r="F65" s="120">
        <f>ROUND($C65*E65,0)</f>
        <v>0</v>
      </c>
      <c r="G65" s="316">
        <f t="shared" si="11"/>
        <v>0</v>
      </c>
      <c r="H65" s="300">
        <f t="shared" si="11"/>
        <v>0</v>
      </c>
    </row>
    <row r="66" spans="1:8" ht="12">
      <c r="A66" s="350"/>
      <c r="B66" s="159"/>
      <c r="C66" s="218"/>
      <c r="D66" s="119" t="s">
        <v>129</v>
      </c>
      <c r="E66" s="218"/>
      <c r="F66" s="120">
        <f>ROUND($C66*E66,0)</f>
        <v>0</v>
      </c>
      <c r="G66" s="316">
        <f t="shared" si="11"/>
        <v>0</v>
      </c>
      <c r="H66" s="300">
        <f t="shared" si="11"/>
        <v>0</v>
      </c>
    </row>
    <row r="67" spans="1:8" ht="12">
      <c r="A67" s="97"/>
      <c r="B67" s="159"/>
      <c r="C67" s="142"/>
      <c r="D67" s="119"/>
      <c r="E67" s="138"/>
      <c r="F67" s="120"/>
      <c r="G67" s="316"/>
      <c r="H67" s="329"/>
    </row>
    <row r="68" spans="1:8" ht="12.75" thickBot="1">
      <c r="A68" s="175" t="s">
        <v>29</v>
      </c>
      <c r="B68" s="158"/>
      <c r="C68" s="133"/>
      <c r="D68" s="134"/>
      <c r="E68" s="135"/>
      <c r="F68" s="130">
        <f>SUM(F62:F67)</f>
        <v>0</v>
      </c>
      <c r="G68" s="327"/>
      <c r="H68" s="324">
        <f>SUM(H62:H67)</f>
        <v>0</v>
      </c>
    </row>
    <row r="69" spans="1:8" s="149" customFormat="1" ht="12">
      <c r="A69" s="140" t="s">
        <v>24</v>
      </c>
      <c r="B69" s="168"/>
      <c r="C69" s="114"/>
      <c r="D69" s="115"/>
      <c r="E69" s="116"/>
      <c r="F69" s="117"/>
      <c r="G69" s="301"/>
      <c r="H69" s="300"/>
    </row>
    <row r="70" spans="1:8" ht="12">
      <c r="A70" s="97">
        <f>'LOE Schedule'!A31</f>
        <v>0</v>
      </c>
      <c r="B70" s="163">
        <f>'LOE Schedule'!B31</f>
        <v>0</v>
      </c>
      <c r="C70" s="218"/>
      <c r="D70" s="119" t="s">
        <v>2</v>
      </c>
      <c r="E70" s="138">
        <f>+'LOE Schedule'!C31</f>
        <v>0</v>
      </c>
      <c r="F70" s="120">
        <f>ROUND($C70*E70,0)</f>
        <v>0</v>
      </c>
      <c r="G70" s="316">
        <f aca="true" t="shared" si="12" ref="G70:H73">E70</f>
        <v>0</v>
      </c>
      <c r="H70" s="300">
        <f t="shared" si="12"/>
        <v>0</v>
      </c>
    </row>
    <row r="71" spans="1:8" ht="12">
      <c r="A71" s="97">
        <f>'LOE Schedule'!A32</f>
        <v>0</v>
      </c>
      <c r="B71" s="163">
        <f>'LOE Schedule'!B32</f>
        <v>0</v>
      </c>
      <c r="C71" s="221"/>
      <c r="D71" s="119" t="s">
        <v>2</v>
      </c>
      <c r="E71" s="138">
        <f>+'LOE Schedule'!C32</f>
        <v>0</v>
      </c>
      <c r="F71" s="120">
        <f>ROUND($C71*E71,0)</f>
        <v>0</v>
      </c>
      <c r="G71" s="316">
        <f t="shared" si="12"/>
        <v>0</v>
      </c>
      <c r="H71" s="300">
        <f t="shared" si="12"/>
        <v>0</v>
      </c>
    </row>
    <row r="72" spans="1:8" ht="12">
      <c r="A72" s="97">
        <f>'LOE Schedule'!A33</f>
        <v>0</v>
      </c>
      <c r="B72" s="163">
        <f>'LOE Schedule'!B33</f>
        <v>0</v>
      </c>
      <c r="C72" s="221"/>
      <c r="D72" s="119" t="s">
        <v>2</v>
      </c>
      <c r="E72" s="138">
        <f>+'LOE Schedule'!C33</f>
        <v>0</v>
      </c>
      <c r="F72" s="120">
        <f>ROUND($C72*E72,0)</f>
        <v>0</v>
      </c>
      <c r="G72" s="316">
        <f t="shared" si="12"/>
        <v>0</v>
      </c>
      <c r="H72" s="300">
        <f t="shared" si="12"/>
        <v>0</v>
      </c>
    </row>
    <row r="73" spans="1:8" ht="12">
      <c r="A73" s="97">
        <f>'LOE Schedule'!A34</f>
        <v>0</v>
      </c>
      <c r="B73" s="163">
        <f>'LOE Schedule'!B34</f>
        <v>0</v>
      </c>
      <c r="C73" s="218"/>
      <c r="D73" s="119" t="s">
        <v>2</v>
      </c>
      <c r="E73" s="138">
        <f>+'LOE Schedule'!C34</f>
        <v>0</v>
      </c>
      <c r="F73" s="120">
        <f>ROUND($C73*E73,0)</f>
        <v>0</v>
      </c>
      <c r="G73" s="316">
        <f t="shared" si="12"/>
        <v>0</v>
      </c>
      <c r="H73" s="300">
        <f t="shared" si="12"/>
        <v>0</v>
      </c>
    </row>
    <row r="74" spans="1:8" ht="12">
      <c r="A74" s="97"/>
      <c r="B74" s="159"/>
      <c r="C74" s="142"/>
      <c r="D74" s="119"/>
      <c r="E74" s="138"/>
      <c r="F74" s="120"/>
      <c r="G74" s="316"/>
      <c r="H74" s="329"/>
    </row>
    <row r="75" spans="1:8" ht="12.75" thickBot="1">
      <c r="A75" s="175" t="s">
        <v>30</v>
      </c>
      <c r="B75" s="158"/>
      <c r="C75" s="133"/>
      <c r="D75" s="134"/>
      <c r="E75" s="135"/>
      <c r="F75" s="130">
        <f>SUM(F69:F74)</f>
        <v>0</v>
      </c>
      <c r="G75" s="327"/>
      <c r="H75" s="324">
        <f>SUM(H69:H74)</f>
        <v>0</v>
      </c>
    </row>
    <row r="76" spans="1:8" s="149" customFormat="1" ht="12">
      <c r="A76" s="140" t="s">
        <v>25</v>
      </c>
      <c r="B76" s="174"/>
      <c r="C76" s="114"/>
      <c r="D76" s="115"/>
      <c r="E76" s="116"/>
      <c r="F76" s="117"/>
      <c r="G76" s="301"/>
      <c r="H76" s="300"/>
    </row>
    <row r="77" spans="1:8" ht="12">
      <c r="A77" s="350"/>
      <c r="B77" s="159"/>
      <c r="C77" s="222"/>
      <c r="D77" s="119" t="s">
        <v>2</v>
      </c>
      <c r="E77" s="222"/>
      <c r="F77" s="120">
        <f>ROUND($C77*E77,0)</f>
        <v>0</v>
      </c>
      <c r="G77" s="316">
        <f aca="true" t="shared" si="13" ref="G77:H79">E77</f>
        <v>0</v>
      </c>
      <c r="H77" s="300">
        <f t="shared" si="13"/>
        <v>0</v>
      </c>
    </row>
    <row r="78" spans="1:8" ht="12">
      <c r="A78" s="350"/>
      <c r="B78" s="159"/>
      <c r="C78" s="223"/>
      <c r="D78" s="119" t="s">
        <v>2</v>
      </c>
      <c r="E78" s="223"/>
      <c r="F78" s="120">
        <f>ROUND($C78*E78,0)</f>
        <v>0</v>
      </c>
      <c r="G78" s="316">
        <f t="shared" si="13"/>
        <v>0</v>
      </c>
      <c r="H78" s="300">
        <f t="shared" si="13"/>
        <v>0</v>
      </c>
    </row>
    <row r="79" spans="1:8" ht="12">
      <c r="A79" s="351"/>
      <c r="B79" s="159"/>
      <c r="C79" s="223"/>
      <c r="D79" s="119" t="s">
        <v>2</v>
      </c>
      <c r="E79" s="223"/>
      <c r="F79" s="120">
        <f>ROUND($C79*E79,0)</f>
        <v>0</v>
      </c>
      <c r="G79" s="316">
        <f t="shared" si="13"/>
        <v>0</v>
      </c>
      <c r="H79" s="300">
        <f t="shared" si="13"/>
        <v>0</v>
      </c>
    </row>
    <row r="80" spans="1:8" ht="12">
      <c r="A80" s="139"/>
      <c r="B80" s="160"/>
      <c r="C80" s="143"/>
      <c r="D80" s="119"/>
      <c r="E80" s="141"/>
      <c r="F80" s="117"/>
      <c r="G80" s="336"/>
      <c r="H80" s="329"/>
    </row>
    <row r="81" spans="1:8" ht="12.75" thickBot="1">
      <c r="A81" s="186" t="s">
        <v>31</v>
      </c>
      <c r="B81" s="158"/>
      <c r="C81" s="152"/>
      <c r="D81" s="134"/>
      <c r="E81" s="135"/>
      <c r="F81" s="130">
        <f>SUM(F76:F80)</f>
        <v>0</v>
      </c>
      <c r="G81" s="327"/>
      <c r="H81" s="324">
        <f>SUM(H76:H80)</f>
        <v>0</v>
      </c>
    </row>
    <row r="82" spans="1:8" s="149" customFormat="1" ht="12">
      <c r="A82" s="140" t="s">
        <v>26</v>
      </c>
      <c r="B82" s="174"/>
      <c r="C82" s="118"/>
      <c r="D82" s="115"/>
      <c r="E82" s="116"/>
      <c r="F82" s="117"/>
      <c r="G82" s="301"/>
      <c r="H82" s="300"/>
    </row>
    <row r="83" spans="1:8" ht="12">
      <c r="A83" s="350"/>
      <c r="B83" s="159"/>
      <c r="C83" s="218"/>
      <c r="D83" s="119" t="s">
        <v>2</v>
      </c>
      <c r="E83" s="218"/>
      <c r="F83" s="120">
        <f>ROUND($C83*E83,0)</f>
        <v>0</v>
      </c>
      <c r="G83" s="316">
        <f aca="true" t="shared" si="14" ref="G83:H86">E83</f>
        <v>0</v>
      </c>
      <c r="H83" s="300">
        <f t="shared" si="14"/>
        <v>0</v>
      </c>
    </row>
    <row r="84" spans="1:8" ht="12">
      <c r="A84" s="350"/>
      <c r="B84" s="159"/>
      <c r="C84" s="221"/>
      <c r="D84" s="119" t="s">
        <v>2</v>
      </c>
      <c r="E84" s="221"/>
      <c r="F84" s="120">
        <f>ROUND($C84*E84,0)</f>
        <v>0</v>
      </c>
      <c r="G84" s="316">
        <f t="shared" si="14"/>
        <v>0</v>
      </c>
      <c r="H84" s="300">
        <f t="shared" si="14"/>
        <v>0</v>
      </c>
    </row>
    <row r="85" spans="1:8" ht="12">
      <c r="A85" s="351"/>
      <c r="B85" s="159"/>
      <c r="C85" s="221"/>
      <c r="D85" s="119" t="s">
        <v>2</v>
      </c>
      <c r="E85" s="221"/>
      <c r="F85" s="120">
        <f>ROUND($C85*E85,0)</f>
        <v>0</v>
      </c>
      <c r="G85" s="316">
        <f t="shared" si="14"/>
        <v>0</v>
      </c>
      <c r="H85" s="300">
        <f t="shared" si="14"/>
        <v>0</v>
      </c>
    </row>
    <row r="86" spans="1:8" ht="12">
      <c r="A86" s="350"/>
      <c r="B86" s="159"/>
      <c r="C86" s="218"/>
      <c r="D86" s="119" t="s">
        <v>2</v>
      </c>
      <c r="E86" s="218"/>
      <c r="F86" s="120">
        <f>ROUND($C86*E86,0)</f>
        <v>0</v>
      </c>
      <c r="G86" s="316">
        <f t="shared" si="14"/>
        <v>0</v>
      </c>
      <c r="H86" s="300">
        <f t="shared" si="14"/>
        <v>0</v>
      </c>
    </row>
    <row r="87" spans="1:8" ht="12">
      <c r="A87" s="139"/>
      <c r="B87" s="160"/>
      <c r="C87" s="156"/>
      <c r="D87" s="119"/>
      <c r="E87" s="141"/>
      <c r="F87" s="117"/>
      <c r="G87" s="336"/>
      <c r="H87" s="329"/>
    </row>
    <row r="88" spans="1:8" ht="12.75" thickBot="1">
      <c r="A88" s="175" t="s">
        <v>32</v>
      </c>
      <c r="B88" s="158"/>
      <c r="C88" s="152"/>
      <c r="D88" s="134"/>
      <c r="E88" s="135"/>
      <c r="F88" s="130">
        <f>SUM(F82:F87)</f>
        <v>0</v>
      </c>
      <c r="G88" s="327"/>
      <c r="H88" s="324">
        <f>SUM(H82:H87)</f>
        <v>0</v>
      </c>
    </row>
    <row r="89" spans="1:8" s="149" customFormat="1" ht="12">
      <c r="A89" s="140" t="s">
        <v>76</v>
      </c>
      <c r="B89" s="174"/>
      <c r="C89" s="118"/>
      <c r="D89" s="115"/>
      <c r="E89" s="116"/>
      <c r="F89" s="117"/>
      <c r="G89" s="301"/>
      <c r="H89" s="300"/>
    </row>
    <row r="90" spans="1:8" ht="12">
      <c r="A90" s="350"/>
      <c r="B90" s="159"/>
      <c r="C90" s="224"/>
      <c r="D90" s="119" t="s">
        <v>2</v>
      </c>
      <c r="E90" s="224"/>
      <c r="F90" s="120">
        <f>ROUND($C90*E90,0)</f>
        <v>0</v>
      </c>
      <c r="G90" s="316">
        <f aca="true" t="shared" si="15" ref="G90:H94">E90</f>
        <v>0</v>
      </c>
      <c r="H90" s="300">
        <f t="shared" si="15"/>
        <v>0</v>
      </c>
    </row>
    <row r="91" spans="1:8" ht="12">
      <c r="A91" s="350"/>
      <c r="B91" s="159"/>
      <c r="C91" s="224"/>
      <c r="D91" s="119" t="s">
        <v>2</v>
      </c>
      <c r="E91" s="224"/>
      <c r="F91" s="120">
        <f>ROUND($C91*E91,0)</f>
        <v>0</v>
      </c>
      <c r="G91" s="316">
        <f t="shared" si="15"/>
        <v>0</v>
      </c>
      <c r="H91" s="300">
        <f t="shared" si="15"/>
        <v>0</v>
      </c>
    </row>
    <row r="92" spans="1:8" ht="12">
      <c r="A92" s="350"/>
      <c r="B92" s="159"/>
      <c r="C92" s="224"/>
      <c r="D92" s="119" t="s">
        <v>2</v>
      </c>
      <c r="E92" s="224"/>
      <c r="F92" s="120">
        <f>ROUND($C92*E92,0)</f>
        <v>0</v>
      </c>
      <c r="G92" s="316">
        <f t="shared" si="15"/>
        <v>0</v>
      </c>
      <c r="H92" s="300">
        <f t="shared" si="15"/>
        <v>0</v>
      </c>
    </row>
    <row r="93" spans="1:8" ht="12">
      <c r="A93" s="350"/>
      <c r="B93" s="159"/>
      <c r="C93" s="224"/>
      <c r="D93" s="119" t="s">
        <v>2</v>
      </c>
      <c r="E93" s="224"/>
      <c r="F93" s="120">
        <f>ROUND($C93*E93,0)</f>
        <v>0</v>
      </c>
      <c r="G93" s="316">
        <f t="shared" si="15"/>
        <v>0</v>
      </c>
      <c r="H93" s="300">
        <f t="shared" si="15"/>
        <v>0</v>
      </c>
    </row>
    <row r="94" spans="1:8" ht="12">
      <c r="A94" s="350"/>
      <c r="B94" s="159"/>
      <c r="C94" s="224"/>
      <c r="D94" s="119" t="s">
        <v>2</v>
      </c>
      <c r="E94" s="224"/>
      <c r="F94" s="120">
        <f>ROUND($C94*E94,0)</f>
        <v>0</v>
      </c>
      <c r="G94" s="316">
        <f t="shared" si="15"/>
        <v>0</v>
      </c>
      <c r="H94" s="300">
        <f t="shared" si="15"/>
        <v>0</v>
      </c>
    </row>
    <row r="95" spans="1:8" ht="12">
      <c r="A95" s="97"/>
      <c r="B95" s="159"/>
      <c r="C95" s="99"/>
      <c r="D95" s="119"/>
      <c r="E95" s="138"/>
      <c r="F95" s="120"/>
      <c r="G95" s="316"/>
      <c r="H95" s="300"/>
    </row>
    <row r="96" spans="1:8" ht="12.75" thickBot="1">
      <c r="A96" s="175" t="s">
        <v>33</v>
      </c>
      <c r="B96" s="158"/>
      <c r="C96" s="152"/>
      <c r="D96" s="134"/>
      <c r="E96" s="135"/>
      <c r="F96" s="130">
        <f>SUM(F89:F95)</f>
        <v>0</v>
      </c>
      <c r="G96" s="327"/>
      <c r="H96" s="324">
        <f>SUM(H89:H95)</f>
        <v>0</v>
      </c>
    </row>
    <row r="97" spans="1:8" ht="12">
      <c r="A97" s="97"/>
      <c r="B97" s="159"/>
      <c r="C97" s="99"/>
      <c r="D97" s="100"/>
      <c r="E97" s="144"/>
      <c r="F97" s="145"/>
      <c r="G97" s="301"/>
      <c r="H97" s="329"/>
    </row>
    <row r="98" spans="1:8" ht="12.75" thickBot="1">
      <c r="A98" s="126" t="s">
        <v>125</v>
      </c>
      <c r="B98" s="158"/>
      <c r="C98" s="152"/>
      <c r="D98" s="134"/>
      <c r="E98" s="135"/>
      <c r="F98" s="130">
        <f>+F96+F88+F81+F75+F68+F61</f>
        <v>0</v>
      </c>
      <c r="G98" s="327"/>
      <c r="H98" s="324">
        <f>+H96+H88+H81+H75+H68+H61</f>
        <v>0</v>
      </c>
    </row>
    <row r="99" spans="1:8" ht="12">
      <c r="A99" s="303" t="s">
        <v>158</v>
      </c>
      <c r="B99" s="296"/>
      <c r="C99" s="304"/>
      <c r="D99" s="304"/>
      <c r="E99" s="305"/>
      <c r="F99" s="306"/>
      <c r="G99" s="304"/>
      <c r="H99" s="306"/>
    </row>
    <row r="100" spans="1:10" ht="12.75" thickBot="1">
      <c r="A100" s="187"/>
      <c r="B100" s="162"/>
      <c r="C100" s="146"/>
      <c r="D100" s="146"/>
      <c r="E100" s="147"/>
      <c r="F100" s="148">
        <f>+F98+F56+F35+F31+F27</f>
        <v>0</v>
      </c>
      <c r="G100" s="337"/>
      <c r="H100" s="338">
        <f>+H98+H56+H35+H31+H27</f>
        <v>0</v>
      </c>
      <c r="I100" s="149"/>
      <c r="J100" s="149"/>
    </row>
    <row r="101" spans="1:10" s="99" customFormat="1" ht="12">
      <c r="A101" s="176"/>
      <c r="B101" s="177"/>
      <c r="C101" s="118"/>
      <c r="D101" s="118"/>
      <c r="E101" s="178"/>
      <c r="F101" s="5"/>
      <c r="G101" s="178"/>
      <c r="H101" s="5"/>
      <c r="I101" s="118"/>
      <c r="J101" s="118"/>
    </row>
    <row r="102" spans="1:10" s="99" customFormat="1" ht="12" customHeight="1" thickBot="1">
      <c r="A102" s="155"/>
      <c r="B102" s="179"/>
      <c r="C102" s="146"/>
      <c r="D102" s="384" t="s">
        <v>179</v>
      </c>
      <c r="E102" s="180"/>
      <c r="F102" s="181"/>
      <c r="G102" s="180"/>
      <c r="H102" s="181"/>
      <c r="I102" s="118"/>
      <c r="J102" s="118"/>
    </row>
    <row r="103" spans="1:10" ht="12">
      <c r="A103" s="303" t="s">
        <v>159</v>
      </c>
      <c r="B103" s="296"/>
      <c r="C103" s="304"/>
      <c r="D103" s="304"/>
      <c r="E103" s="307"/>
      <c r="F103" s="308"/>
      <c r="G103" s="309"/>
      <c r="H103" s="308"/>
      <c r="I103" s="99"/>
      <c r="J103" s="99"/>
    </row>
    <row r="104" spans="1:8" ht="12">
      <c r="A104" s="239" t="s">
        <v>180</v>
      </c>
      <c r="B104" s="159"/>
      <c r="C104" s="225">
        <v>0</v>
      </c>
      <c r="D104" s="99" t="s">
        <v>117</v>
      </c>
      <c r="E104" s="226"/>
      <c r="F104" s="120">
        <f>ROUND($C104*E104,0)</f>
        <v>0</v>
      </c>
      <c r="G104" s="316">
        <f aca="true" t="shared" si="16" ref="G104:H107">E104</f>
        <v>0</v>
      </c>
      <c r="H104" s="300">
        <f t="shared" si="16"/>
        <v>0</v>
      </c>
    </row>
    <row r="105" spans="1:8" ht="12">
      <c r="A105" s="97" t="s">
        <v>36</v>
      </c>
      <c r="B105" s="159"/>
      <c r="C105" s="225">
        <v>0</v>
      </c>
      <c r="D105" s="224"/>
      <c r="E105" s="226"/>
      <c r="F105" s="120">
        <f>ROUND($C105*E105,0)</f>
        <v>0</v>
      </c>
      <c r="G105" s="316">
        <f t="shared" si="16"/>
        <v>0</v>
      </c>
      <c r="H105" s="300">
        <f t="shared" si="16"/>
        <v>0</v>
      </c>
    </row>
    <row r="106" spans="1:8" ht="12">
      <c r="A106" s="97" t="s">
        <v>126</v>
      </c>
      <c r="B106" s="159"/>
      <c r="C106" s="225">
        <v>0</v>
      </c>
      <c r="D106" s="224"/>
      <c r="E106" s="226"/>
      <c r="F106" s="120">
        <f>ROUND($C106*E106,0)</f>
        <v>0</v>
      </c>
      <c r="G106" s="316">
        <f t="shared" si="16"/>
        <v>0</v>
      </c>
      <c r="H106" s="300">
        <f t="shared" si="16"/>
        <v>0</v>
      </c>
    </row>
    <row r="107" spans="1:8" ht="12">
      <c r="A107" s="239" t="s">
        <v>178</v>
      </c>
      <c r="B107" s="159"/>
      <c r="C107" s="225">
        <v>0</v>
      </c>
      <c r="D107" s="224"/>
      <c r="E107" s="226"/>
      <c r="F107" s="120">
        <f>ROUND($C107*E107,0)</f>
        <v>0</v>
      </c>
      <c r="G107" s="316">
        <f t="shared" si="16"/>
        <v>0</v>
      </c>
      <c r="H107" s="300">
        <f t="shared" si="16"/>
        <v>0</v>
      </c>
    </row>
    <row r="108" spans="1:8" ht="12">
      <c r="A108" s="97"/>
      <c r="B108" s="160"/>
      <c r="C108" s="157"/>
      <c r="D108" s="150"/>
      <c r="E108" s="151"/>
      <c r="F108" s="120"/>
      <c r="G108" s="316"/>
      <c r="H108" s="300"/>
    </row>
    <row r="109" spans="1:8" ht="12.75" thickBot="1">
      <c r="A109" s="126" t="s">
        <v>127</v>
      </c>
      <c r="B109" s="158"/>
      <c r="C109" s="152"/>
      <c r="D109" s="152"/>
      <c r="E109" s="136"/>
      <c r="F109" s="130">
        <f>SUM(F104:F108)</f>
        <v>0</v>
      </c>
      <c r="G109" s="327"/>
      <c r="H109" s="324">
        <f>SUM(H104:H108)</f>
        <v>0</v>
      </c>
    </row>
    <row r="110" spans="1:8" ht="12">
      <c r="A110" s="182"/>
      <c r="B110" s="98"/>
      <c r="C110" s="99"/>
      <c r="D110" s="99"/>
      <c r="E110" s="144"/>
      <c r="F110" s="183"/>
      <c r="G110" s="317"/>
      <c r="H110" s="318"/>
    </row>
    <row r="111" spans="1:8" ht="12.75" thickBot="1">
      <c r="A111" s="182"/>
      <c r="B111" s="98"/>
      <c r="C111" s="99"/>
      <c r="D111" s="99"/>
      <c r="E111" s="144"/>
      <c r="F111" s="183"/>
      <c r="G111" s="317"/>
      <c r="H111" s="318"/>
    </row>
    <row r="112" spans="1:10" ht="12">
      <c r="A112" s="303" t="s">
        <v>160</v>
      </c>
      <c r="B112" s="296"/>
      <c r="C112" s="304"/>
      <c r="D112" s="304"/>
      <c r="E112" s="307"/>
      <c r="F112" s="308"/>
      <c r="G112" s="309"/>
      <c r="H112" s="308"/>
      <c r="I112" s="99"/>
      <c r="J112" s="99"/>
    </row>
    <row r="113" spans="1:8" ht="12">
      <c r="A113" s="350"/>
      <c r="B113" s="159"/>
      <c r="C113" s="225">
        <v>0</v>
      </c>
      <c r="D113" s="224"/>
      <c r="E113" s="226"/>
      <c r="F113" s="120">
        <f>ROUND($C113*E113,0)</f>
        <v>0</v>
      </c>
      <c r="G113" s="316">
        <f>E113</f>
        <v>0</v>
      </c>
      <c r="H113" s="300">
        <f>F113</f>
        <v>0</v>
      </c>
    </row>
    <row r="114" spans="1:8" ht="12">
      <c r="A114" s="350"/>
      <c r="B114" s="159"/>
      <c r="C114" s="225">
        <v>0</v>
      </c>
      <c r="D114" s="224"/>
      <c r="E114" s="226"/>
      <c r="F114" s="120">
        <f>ROUND($C114*E114,0)</f>
        <v>0</v>
      </c>
      <c r="G114" s="316">
        <f>E114</f>
        <v>0</v>
      </c>
      <c r="H114" s="300">
        <f>F114</f>
        <v>0</v>
      </c>
    </row>
    <row r="115" spans="1:8" ht="12">
      <c r="A115" s="97"/>
      <c r="B115" s="160"/>
      <c r="C115" s="157"/>
      <c r="D115" s="150"/>
      <c r="E115" s="151"/>
      <c r="F115" s="120"/>
      <c r="G115" s="316"/>
      <c r="H115" s="300"/>
    </row>
    <row r="116" spans="1:8" ht="12.75" thickBot="1">
      <c r="A116" s="126" t="s">
        <v>4</v>
      </c>
      <c r="B116" s="158"/>
      <c r="C116" s="152"/>
      <c r="D116" s="152"/>
      <c r="E116" s="136"/>
      <c r="F116" s="130">
        <f>SUM(F113:F115)</f>
        <v>0</v>
      </c>
      <c r="G116" s="327"/>
      <c r="H116" s="324">
        <f>SUM(H113:H115)</f>
        <v>0</v>
      </c>
    </row>
    <row r="117" spans="1:8" s="99" customFormat="1" ht="12">
      <c r="A117" s="182"/>
      <c r="B117" s="98"/>
      <c r="E117" s="144"/>
      <c r="F117" s="183"/>
      <c r="G117" s="172"/>
      <c r="H117" s="5"/>
    </row>
    <row r="118" spans="1:10" ht="12.75" thickBot="1">
      <c r="A118" s="182"/>
      <c r="B118" s="98"/>
      <c r="C118" s="99"/>
      <c r="D118" s="99"/>
      <c r="E118" s="144"/>
      <c r="F118" s="183"/>
      <c r="G118" s="172"/>
      <c r="H118" s="5"/>
      <c r="I118" s="99"/>
      <c r="J118" s="99"/>
    </row>
    <row r="119" spans="1:8" s="7" customFormat="1" ht="27" customHeight="1" thickBot="1">
      <c r="A119" s="310" t="s">
        <v>161</v>
      </c>
      <c r="B119" s="311"/>
      <c r="C119" s="312"/>
      <c r="D119" s="312"/>
      <c r="E119" s="313"/>
      <c r="F119" s="314">
        <f>+F100+F109+F116</f>
        <v>0</v>
      </c>
      <c r="G119" s="315"/>
      <c r="H119" s="314">
        <f>+H100+H109+H116</f>
        <v>0</v>
      </c>
    </row>
    <row r="121" ht="12">
      <c r="F121" s="153"/>
    </row>
    <row r="122" ht="12">
      <c r="F122" s="153"/>
    </row>
    <row r="123" ht="12">
      <c r="F123" s="153"/>
    </row>
    <row r="124" ht="12">
      <c r="F124" s="118"/>
    </row>
    <row r="131" ht="12">
      <c r="D131" s="149"/>
    </row>
  </sheetData>
  <sheetProtection/>
  <mergeCells count="8">
    <mergeCell ref="B59:D59"/>
    <mergeCell ref="G6:H6"/>
    <mergeCell ref="E7:F7"/>
    <mergeCell ref="G7:H7"/>
    <mergeCell ref="E6:F6"/>
    <mergeCell ref="B33:D33"/>
    <mergeCell ref="E8:F8"/>
    <mergeCell ref="G8:H8"/>
  </mergeCells>
  <printOptions horizontalCentered="1"/>
  <pageMargins left="0.25" right="0.25" top="0.75" bottom="0.5" header="0.5" footer="0.5"/>
  <pageSetup orientation="landscape" scale="50"/>
  <rowBreaks count="1" manualBreakCount="1">
    <brk id="6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F37"/>
  <sheetViews>
    <sheetView workbookViewId="0" topLeftCell="A1">
      <selection activeCell="D23" sqref="D23"/>
    </sheetView>
  </sheetViews>
  <sheetFormatPr defaultColWidth="9.140625" defaultRowHeight="12.75"/>
  <cols>
    <col min="1" max="1" width="44.140625" style="3" customWidth="1"/>
    <col min="2" max="2" width="14.8515625" style="18" customWidth="1"/>
    <col min="3" max="3" width="13.8515625" style="3" customWidth="1"/>
    <col min="4" max="6" width="12.421875" style="3" customWidth="1"/>
    <col min="7" max="16384" width="9.140625" style="3" customWidth="1"/>
  </cols>
  <sheetData>
    <row r="1" ht="16.5">
      <c r="A1" s="358" t="str">
        <f>+'Detail Budget'!A1</f>
        <v>Name of Respondent</v>
      </c>
    </row>
    <row r="2" ht="16.5">
      <c r="A2" s="358" t="str">
        <f>+'Detail Budget'!A2</f>
        <v>IRIS Data Management System Data Product Development</v>
      </c>
    </row>
    <row r="3" ht="16.5">
      <c r="A3" s="358" t="str">
        <f>+'Detail Budget'!A3</f>
        <v>Proposal Date</v>
      </c>
    </row>
    <row r="4" ht="15">
      <c r="A4" s="21"/>
    </row>
    <row r="5" ht="15">
      <c r="A5" s="21" t="s">
        <v>100</v>
      </c>
    </row>
    <row r="6" spans="1:2" ht="15">
      <c r="A6" s="185" t="s">
        <v>101</v>
      </c>
      <c r="B6" s="8"/>
    </row>
    <row r="7" spans="1:2" ht="15">
      <c r="A7" s="21"/>
      <c r="B7" s="8"/>
    </row>
    <row r="8" ht="12.75" thickBot="1"/>
    <row r="9" spans="1:3" s="4" customFormat="1" ht="18" customHeight="1">
      <c r="A9" s="9" t="s">
        <v>187</v>
      </c>
      <c r="B9" s="10" t="s">
        <v>105</v>
      </c>
      <c r="C9" s="395" t="str">
        <f>+'Detail Budget'!E7</f>
        <v>Year 1</v>
      </c>
    </row>
    <row r="10" spans="1:3" s="4" customFormat="1" ht="18" customHeight="1" thickBot="1">
      <c r="A10" s="12"/>
      <c r="B10" s="13"/>
      <c r="C10" s="396" t="str">
        <f>+'Detail Budget'!E8</f>
        <v>4/1/09-3/31/10</v>
      </c>
    </row>
    <row r="11" spans="1:3" ht="18" customHeight="1">
      <c r="A11" s="291" t="s">
        <v>143</v>
      </c>
      <c r="B11" s="292"/>
      <c r="C11" s="293"/>
    </row>
    <row r="12" spans="1:3" s="170" customFormat="1" ht="18" customHeight="1">
      <c r="A12" s="169" t="s">
        <v>92</v>
      </c>
      <c r="B12" s="19"/>
      <c r="C12" s="397"/>
    </row>
    <row r="13" spans="1:3" ht="18" customHeight="1">
      <c r="A13" s="380" t="s">
        <v>192</v>
      </c>
      <c r="B13" s="383"/>
      <c r="C13" s="398"/>
    </row>
    <row r="14" spans="1:3" ht="18" customHeight="1">
      <c r="A14" s="380" t="s">
        <v>193</v>
      </c>
      <c r="B14" s="383"/>
      <c r="C14" s="398"/>
    </row>
    <row r="15" spans="1:3" ht="18" customHeight="1">
      <c r="A15" s="392" t="s">
        <v>189</v>
      </c>
      <c r="B15" s="383"/>
      <c r="C15" s="398"/>
    </row>
    <row r="16" spans="1:3" ht="18" customHeight="1">
      <c r="A16" s="392" t="s">
        <v>189</v>
      </c>
      <c r="B16" s="381"/>
      <c r="C16" s="398"/>
    </row>
    <row r="17" spans="1:3" ht="18" customHeight="1">
      <c r="A17" s="392" t="s">
        <v>189</v>
      </c>
      <c r="B17" s="381"/>
      <c r="C17" s="398"/>
    </row>
    <row r="18" spans="1:3" ht="18" customHeight="1">
      <c r="A18" s="380" t="s">
        <v>191</v>
      </c>
      <c r="B18" s="393" t="s">
        <v>190</v>
      </c>
      <c r="C18" s="398"/>
    </row>
    <row r="19" spans="1:3" ht="18" customHeight="1">
      <c r="A19" s="22" t="s">
        <v>93</v>
      </c>
      <c r="B19" s="19"/>
      <c r="C19" s="294">
        <f>SUM(C12:C18)</f>
        <v>0</v>
      </c>
    </row>
    <row r="20" spans="1:3" ht="18" customHeight="1">
      <c r="A20" s="171" t="s">
        <v>95</v>
      </c>
      <c r="B20" s="386" t="s">
        <v>186</v>
      </c>
      <c r="C20" s="399"/>
    </row>
    <row r="21" spans="1:3" ht="18" customHeight="1">
      <c r="A21" s="380" t="s">
        <v>181</v>
      </c>
      <c r="B21" s="383"/>
      <c r="C21" s="398"/>
    </row>
    <row r="22" spans="1:3" ht="18" customHeight="1">
      <c r="A22" s="380" t="s">
        <v>182</v>
      </c>
      <c r="B22" s="383"/>
      <c r="C22" s="398"/>
    </row>
    <row r="23" spans="1:3" ht="18" customHeight="1">
      <c r="A23" s="380" t="s">
        <v>183</v>
      </c>
      <c r="B23" s="383"/>
      <c r="C23" s="398"/>
    </row>
    <row r="24" spans="1:3" ht="18" customHeight="1">
      <c r="A24" s="380" t="s">
        <v>184</v>
      </c>
      <c r="B24" s="383"/>
      <c r="C24" s="398"/>
    </row>
    <row r="25" spans="1:3" ht="18" customHeight="1">
      <c r="A25" s="380" t="s">
        <v>185</v>
      </c>
      <c r="B25" s="381"/>
      <c r="C25" s="398"/>
    </row>
    <row r="26" spans="1:3" ht="18" customHeight="1">
      <c r="A26" s="380" t="s">
        <v>1</v>
      </c>
      <c r="B26" s="381"/>
      <c r="C26" s="398"/>
    </row>
    <row r="27" spans="1:3" ht="18" customHeight="1">
      <c r="A27" s="22" t="s">
        <v>94</v>
      </c>
      <c r="B27" s="19"/>
      <c r="C27" s="294">
        <f>SUM(C20:C26)</f>
        <v>0</v>
      </c>
    </row>
    <row r="28" spans="1:3" ht="18" customHeight="1">
      <c r="A28" s="14"/>
      <c r="B28" s="19"/>
      <c r="C28" s="399"/>
    </row>
    <row r="29" spans="1:3" ht="18" customHeight="1">
      <c r="A29" s="15" t="s">
        <v>98</v>
      </c>
      <c r="B29" s="20"/>
      <c r="C29" s="391">
        <f>+C19+C27+SUM(C28:C28)</f>
        <v>0</v>
      </c>
    </row>
    <row r="30" spans="1:6" ht="18" customHeight="1">
      <c r="A30" s="291" t="s">
        <v>188</v>
      </c>
      <c r="B30" s="387" t="s">
        <v>105</v>
      </c>
      <c r="C30" s="293"/>
      <c r="E30" s="1"/>
      <c r="F30" s="1"/>
    </row>
    <row r="31" spans="1:3" ht="18" customHeight="1">
      <c r="A31" s="382"/>
      <c r="B31" s="383"/>
      <c r="C31" s="398"/>
    </row>
    <row r="32" spans="1:3" ht="18" customHeight="1">
      <c r="A32" s="379"/>
      <c r="B32" s="381"/>
      <c r="C32" s="398"/>
    </row>
    <row r="33" spans="1:3" ht="18" customHeight="1">
      <c r="A33" s="379"/>
      <c r="B33" s="381"/>
      <c r="C33" s="398"/>
    </row>
    <row r="34" spans="1:3" ht="18" customHeight="1">
      <c r="A34" s="379"/>
      <c r="B34" s="381"/>
      <c r="C34" s="398"/>
    </row>
    <row r="35" spans="1:3" ht="18" customHeight="1">
      <c r="A35" s="379"/>
      <c r="B35" s="381"/>
      <c r="C35" s="398"/>
    </row>
    <row r="36" spans="1:6" s="4" customFormat="1" ht="18" customHeight="1" thickBot="1">
      <c r="A36" s="15" t="s">
        <v>106</v>
      </c>
      <c r="B36" s="16"/>
      <c r="C36" s="390">
        <f>SUM(C30:C35)</f>
        <v>0</v>
      </c>
      <c r="F36" s="1"/>
    </row>
    <row r="37" spans="1:6" s="4" customFormat="1" ht="30.75" customHeight="1" thickBot="1">
      <c r="A37" s="23" t="s">
        <v>5</v>
      </c>
      <c r="B37" s="17"/>
      <c r="C37" s="389">
        <f>+C29+C36</f>
        <v>0</v>
      </c>
      <c r="F37" s="1"/>
    </row>
  </sheetData>
  <sheetProtection/>
  <printOptions/>
  <pageMargins left="0.75" right="0.75" top="1" bottom="1" header="0.5" footer="0.5"/>
  <pageSetup fitToHeight="1" fitToWidth="1" horizontalDpi="600" verticalDpi="600" orientation="landscape" scale="63"/>
  <headerFooter alignWithMargins="0">
    <oddFooter>&amp;R&amp;8&amp;D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B1:E30"/>
  <sheetViews>
    <sheetView workbookViewId="0" topLeftCell="A1">
      <selection activeCell="D8" sqref="D8"/>
    </sheetView>
  </sheetViews>
  <sheetFormatPr defaultColWidth="9.140625" defaultRowHeight="12.75"/>
  <cols>
    <col min="1" max="1" width="1.421875" style="25" customWidth="1"/>
    <col min="2" max="2" width="50.8515625" style="25" customWidth="1"/>
    <col min="3" max="3" width="9.421875" style="25" customWidth="1"/>
    <col min="4" max="5" width="10.421875" style="25" customWidth="1"/>
    <col min="6" max="16384" width="9.140625" style="25" customWidth="1"/>
  </cols>
  <sheetData>
    <row r="1" ht="16.5">
      <c r="B1" s="358" t="str">
        <f>+'Detail Budget'!A1</f>
        <v>Name of Respondent</v>
      </c>
    </row>
    <row r="2" ht="16.5">
      <c r="B2" s="358" t="str">
        <f>+'Detail Budget'!A2</f>
        <v>IRIS Data Management System Data Product Development</v>
      </c>
    </row>
    <row r="3" ht="16.5">
      <c r="B3" s="358" t="str">
        <f>+'Detail Budget'!A3</f>
        <v>Proposal Date</v>
      </c>
    </row>
    <row r="4" spans="2:5" ht="15">
      <c r="B4" s="2"/>
      <c r="C4" s="2"/>
      <c r="D4" s="2"/>
      <c r="E4" s="2"/>
    </row>
    <row r="5" spans="2:5" ht="15">
      <c r="B5" s="413" t="s">
        <v>46</v>
      </c>
      <c r="C5" s="413"/>
      <c r="D5" s="413"/>
      <c r="E5" s="413"/>
    </row>
    <row r="6" spans="2:5" ht="15">
      <c r="B6" s="78"/>
      <c r="C6" s="2"/>
      <c r="D6" s="2"/>
      <c r="E6" s="2"/>
    </row>
    <row r="9" spans="4:5" ht="15" customHeight="1">
      <c r="D9" s="414" t="str">
        <f>+'Detail Budget'!E7</f>
        <v>Year 1</v>
      </c>
      <c r="E9" s="415"/>
    </row>
    <row r="10" spans="2:5" ht="22.5" customHeight="1">
      <c r="B10" s="344" t="s">
        <v>137</v>
      </c>
      <c r="C10" s="345"/>
      <c r="D10" s="416" t="str">
        <f>+'Detail Budget'!E8</f>
        <v>4/1/09-3/31/10</v>
      </c>
      <c r="E10" s="417"/>
    </row>
    <row r="11" spans="2:5" ht="13.5" customHeight="1">
      <c r="B11" s="346" t="s">
        <v>138</v>
      </c>
      <c r="C11" s="347" t="s">
        <v>17</v>
      </c>
      <c r="D11" s="348" t="s">
        <v>119</v>
      </c>
      <c r="E11" s="349" t="s">
        <v>56</v>
      </c>
    </row>
    <row r="12" spans="2:5" ht="12">
      <c r="B12" s="80"/>
      <c r="C12" s="82"/>
      <c r="D12" s="82"/>
      <c r="E12" s="361">
        <f>ROUND(+D12*$C12,0)</f>
        <v>0</v>
      </c>
    </row>
    <row r="13" spans="2:5" ht="12">
      <c r="B13" s="81"/>
      <c r="C13" s="76"/>
      <c r="D13" s="76"/>
      <c r="E13" s="362">
        <f aca="true" t="shared" si="0" ref="E13:E27">ROUND(+D13*$C13,0)</f>
        <v>0</v>
      </c>
    </row>
    <row r="14" spans="2:5" ht="12">
      <c r="B14" s="81"/>
      <c r="C14" s="76"/>
      <c r="D14" s="76"/>
      <c r="E14" s="362">
        <f t="shared" si="0"/>
        <v>0</v>
      </c>
    </row>
    <row r="15" spans="2:5" ht="12">
      <c r="B15" s="81"/>
      <c r="C15" s="76"/>
      <c r="D15" s="76"/>
      <c r="E15" s="362">
        <f t="shared" si="0"/>
        <v>0</v>
      </c>
    </row>
    <row r="16" spans="2:5" ht="12">
      <c r="B16" s="79"/>
      <c r="C16" s="76"/>
      <c r="D16" s="76"/>
      <c r="E16" s="362">
        <f t="shared" si="0"/>
        <v>0</v>
      </c>
    </row>
    <row r="17" spans="2:5" ht="12">
      <c r="B17" s="79"/>
      <c r="C17" s="76"/>
      <c r="D17" s="76"/>
      <c r="E17" s="362">
        <f t="shared" si="0"/>
        <v>0</v>
      </c>
    </row>
    <row r="18" spans="2:5" ht="12">
      <c r="B18" s="79"/>
      <c r="C18" s="76"/>
      <c r="D18" s="76"/>
      <c r="E18" s="362">
        <f t="shared" si="0"/>
        <v>0</v>
      </c>
    </row>
    <row r="19" spans="2:5" ht="12">
      <c r="B19" s="79"/>
      <c r="C19" s="76"/>
      <c r="D19" s="76"/>
      <c r="E19" s="362">
        <f t="shared" si="0"/>
        <v>0</v>
      </c>
    </row>
    <row r="20" spans="2:5" ht="12">
      <c r="B20" s="79"/>
      <c r="C20" s="76"/>
      <c r="D20" s="76"/>
      <c r="E20" s="362">
        <f t="shared" si="0"/>
        <v>0</v>
      </c>
    </row>
    <row r="21" spans="2:5" ht="12">
      <c r="B21" s="79"/>
      <c r="C21" s="76"/>
      <c r="D21" s="76"/>
      <c r="E21" s="362">
        <f t="shared" si="0"/>
        <v>0</v>
      </c>
    </row>
    <row r="22" spans="2:5" ht="12">
      <c r="B22" s="79"/>
      <c r="C22" s="76"/>
      <c r="D22" s="76"/>
      <c r="E22" s="362">
        <f t="shared" si="0"/>
        <v>0</v>
      </c>
    </row>
    <row r="23" spans="2:5" ht="12">
      <c r="B23" s="79"/>
      <c r="C23" s="76"/>
      <c r="D23" s="76"/>
      <c r="E23" s="362">
        <f t="shared" si="0"/>
        <v>0</v>
      </c>
    </row>
    <row r="24" spans="2:5" ht="12">
      <c r="B24" s="79"/>
      <c r="C24" s="76"/>
      <c r="D24" s="76"/>
      <c r="E24" s="362">
        <f t="shared" si="0"/>
        <v>0</v>
      </c>
    </row>
    <row r="25" spans="2:5" ht="12">
      <c r="B25" s="79"/>
      <c r="C25" s="76"/>
      <c r="D25" s="76"/>
      <c r="E25" s="362">
        <f t="shared" si="0"/>
        <v>0</v>
      </c>
    </row>
    <row r="26" spans="2:5" ht="12">
      <c r="B26" s="79"/>
      <c r="C26" s="76"/>
      <c r="D26" s="76"/>
      <c r="E26" s="362">
        <f t="shared" si="0"/>
        <v>0</v>
      </c>
    </row>
    <row r="27" spans="2:5" ht="12">
      <c r="B27" s="79"/>
      <c r="C27" s="76"/>
      <c r="D27" s="76"/>
      <c r="E27" s="362">
        <f t="shared" si="0"/>
        <v>0</v>
      </c>
    </row>
    <row r="28" spans="2:5" ht="12">
      <c r="B28" s="83"/>
      <c r="C28" s="167"/>
      <c r="D28" s="84"/>
      <c r="E28" s="363"/>
    </row>
    <row r="29" spans="2:5" ht="24.75" customHeight="1">
      <c r="B29" s="85" t="s">
        <v>63</v>
      </c>
      <c r="C29" s="86"/>
      <c r="D29" s="86"/>
      <c r="E29" s="364">
        <f>SUM(E12:E28)</f>
        <v>0</v>
      </c>
    </row>
    <row r="30" spans="2:5" ht="12">
      <c r="B30" s="77"/>
      <c r="C30" s="77"/>
      <c r="D30" s="77"/>
      <c r="E30" s="77"/>
    </row>
  </sheetData>
  <sheetProtection/>
  <mergeCells count="3">
    <mergeCell ref="B5:E5"/>
    <mergeCell ref="D9:E9"/>
    <mergeCell ref="D10:E10"/>
  </mergeCells>
  <printOptions horizontalCentered="1"/>
  <pageMargins left="0.25" right="0.25" top="0.75" bottom="0.5" header="0.5" footer="0.5"/>
  <pageSetup fitToHeight="1" fitToWidth="1" orientation="landscape" scale="77"/>
  <headerFooter alignWithMargins="0">
    <oddFooter>&amp;R&amp;8&amp;D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B1:E30"/>
  <sheetViews>
    <sheetView workbookViewId="0" topLeftCell="A1">
      <selection activeCell="D6" sqref="D6"/>
    </sheetView>
  </sheetViews>
  <sheetFormatPr defaultColWidth="9.140625" defaultRowHeight="12.75"/>
  <cols>
    <col min="1" max="1" width="1.421875" style="25" customWidth="1"/>
    <col min="2" max="2" width="50.8515625" style="25" customWidth="1"/>
    <col min="3" max="3" width="9.421875" style="25" customWidth="1"/>
    <col min="4" max="5" width="10.421875" style="25" customWidth="1"/>
    <col min="6" max="16384" width="9.140625" style="25" customWidth="1"/>
  </cols>
  <sheetData>
    <row r="1" ht="16.5">
      <c r="B1" s="358" t="str">
        <f>+'Detail Budget'!A1</f>
        <v>Name of Respondent</v>
      </c>
    </row>
    <row r="2" ht="16.5">
      <c r="B2" s="358" t="str">
        <f>+'Detail Budget'!A2</f>
        <v>IRIS Data Management System Data Product Development</v>
      </c>
    </row>
    <row r="3" ht="16.5">
      <c r="B3" s="358" t="str">
        <f>+'Detail Budget'!A3</f>
        <v>Proposal Date</v>
      </c>
    </row>
    <row r="4" spans="2:5" ht="15">
      <c r="B4" s="2"/>
      <c r="C4" s="2"/>
      <c r="D4" s="2"/>
      <c r="E4" s="2"/>
    </row>
    <row r="5" spans="2:5" ht="15">
      <c r="B5" s="413" t="s">
        <v>130</v>
      </c>
      <c r="C5" s="413"/>
      <c r="D5" s="413"/>
      <c r="E5" s="413"/>
    </row>
    <row r="6" spans="2:5" ht="15">
      <c r="B6" s="78"/>
      <c r="C6" s="78"/>
      <c r="D6" s="2"/>
      <c r="E6" s="2"/>
    </row>
    <row r="9" spans="4:5" ht="15" customHeight="1">
      <c r="D9" s="414" t="str">
        <f>+'Detail Budget'!E7</f>
        <v>Year 1</v>
      </c>
      <c r="E9" s="415"/>
    </row>
    <row r="10" spans="2:5" ht="22.5" customHeight="1">
      <c r="B10" s="344" t="s">
        <v>137</v>
      </c>
      <c r="C10" s="345"/>
      <c r="D10" s="416" t="str">
        <f>+'Detail Budget'!E8</f>
        <v>4/1/09-3/31/10</v>
      </c>
      <c r="E10" s="417"/>
    </row>
    <row r="11" spans="2:5" ht="13.5" customHeight="1">
      <c r="B11" s="346" t="s">
        <v>37</v>
      </c>
      <c r="C11" s="347" t="s">
        <v>17</v>
      </c>
      <c r="D11" s="348" t="s">
        <v>119</v>
      </c>
      <c r="E11" s="348" t="s">
        <v>56</v>
      </c>
    </row>
    <row r="12" spans="2:5" ht="12">
      <c r="B12" s="80"/>
      <c r="C12" s="82"/>
      <c r="D12" s="82"/>
      <c r="E12" s="361">
        <f>ROUND(+D12*$C12,0)</f>
        <v>0</v>
      </c>
    </row>
    <row r="13" spans="2:5" ht="12">
      <c r="B13" s="81"/>
      <c r="C13" s="76"/>
      <c r="D13" s="76"/>
      <c r="E13" s="362">
        <f aca="true" t="shared" si="0" ref="E13:E27">ROUND(+D13*$C13,0)</f>
        <v>0</v>
      </c>
    </row>
    <row r="14" spans="2:5" ht="12">
      <c r="B14" s="81"/>
      <c r="C14" s="76"/>
      <c r="D14" s="76"/>
      <c r="E14" s="362">
        <f t="shared" si="0"/>
        <v>0</v>
      </c>
    </row>
    <row r="15" spans="2:5" ht="12">
      <c r="B15" s="81"/>
      <c r="C15" s="76"/>
      <c r="D15" s="76"/>
      <c r="E15" s="362">
        <f t="shared" si="0"/>
        <v>0</v>
      </c>
    </row>
    <row r="16" spans="2:5" ht="12">
      <c r="B16" s="81"/>
      <c r="C16" s="76"/>
      <c r="D16" s="76"/>
      <c r="E16" s="362">
        <f t="shared" si="0"/>
        <v>0</v>
      </c>
    </row>
    <row r="17" spans="2:5" ht="12">
      <c r="B17" s="81"/>
      <c r="C17" s="76"/>
      <c r="D17" s="76"/>
      <c r="E17" s="362">
        <f t="shared" si="0"/>
        <v>0</v>
      </c>
    </row>
    <row r="18" spans="2:5" ht="12">
      <c r="B18" s="81"/>
      <c r="C18" s="76"/>
      <c r="D18" s="76"/>
      <c r="E18" s="362">
        <f t="shared" si="0"/>
        <v>0</v>
      </c>
    </row>
    <row r="19" spans="2:5" ht="12">
      <c r="B19" s="81"/>
      <c r="C19" s="76"/>
      <c r="D19" s="76"/>
      <c r="E19" s="362">
        <f t="shared" si="0"/>
        <v>0</v>
      </c>
    </row>
    <row r="20" spans="2:5" ht="12">
      <c r="B20" s="79"/>
      <c r="C20" s="76"/>
      <c r="D20" s="76"/>
      <c r="E20" s="362">
        <f t="shared" si="0"/>
        <v>0</v>
      </c>
    </row>
    <row r="21" spans="2:5" ht="12">
      <c r="B21" s="79"/>
      <c r="C21" s="76"/>
      <c r="D21" s="76"/>
      <c r="E21" s="362">
        <f t="shared" si="0"/>
        <v>0</v>
      </c>
    </row>
    <row r="22" spans="2:5" ht="12">
      <c r="B22" s="79"/>
      <c r="C22" s="76"/>
      <c r="D22" s="76"/>
      <c r="E22" s="362">
        <f t="shared" si="0"/>
        <v>0</v>
      </c>
    </row>
    <row r="23" spans="2:5" ht="12">
      <c r="B23" s="79"/>
      <c r="C23" s="76"/>
      <c r="D23" s="76"/>
      <c r="E23" s="362">
        <f t="shared" si="0"/>
        <v>0</v>
      </c>
    </row>
    <row r="24" spans="2:5" ht="12">
      <c r="B24" s="79"/>
      <c r="C24" s="76"/>
      <c r="D24" s="76"/>
      <c r="E24" s="362">
        <f t="shared" si="0"/>
        <v>0</v>
      </c>
    </row>
    <row r="25" spans="2:5" ht="12">
      <c r="B25" s="79"/>
      <c r="C25" s="76"/>
      <c r="D25" s="76"/>
      <c r="E25" s="362">
        <f t="shared" si="0"/>
        <v>0</v>
      </c>
    </row>
    <row r="26" spans="2:5" ht="12">
      <c r="B26" s="79"/>
      <c r="C26" s="76"/>
      <c r="D26" s="76"/>
      <c r="E26" s="362">
        <f t="shared" si="0"/>
        <v>0</v>
      </c>
    </row>
    <row r="27" spans="2:5" ht="12">
      <c r="B27" s="79"/>
      <c r="C27" s="76"/>
      <c r="D27" s="76"/>
      <c r="E27" s="362">
        <f t="shared" si="0"/>
        <v>0</v>
      </c>
    </row>
    <row r="28" spans="2:5" ht="12">
      <c r="B28" s="83"/>
      <c r="C28" s="167"/>
      <c r="D28" s="84"/>
      <c r="E28" s="363"/>
    </row>
    <row r="29" spans="2:5" ht="24.75" customHeight="1">
      <c r="B29" s="85" t="s">
        <v>67</v>
      </c>
      <c r="C29" s="86"/>
      <c r="D29" s="86"/>
      <c r="E29" s="364">
        <f>SUM(E12:E28)</f>
        <v>0</v>
      </c>
    </row>
    <row r="30" spans="2:5" ht="12">
      <c r="B30" s="87"/>
      <c r="C30" s="77"/>
      <c r="D30" s="77"/>
      <c r="E30" s="77"/>
    </row>
  </sheetData>
  <sheetProtection/>
  <mergeCells count="3">
    <mergeCell ref="B5:E5"/>
    <mergeCell ref="D10:E10"/>
    <mergeCell ref="D9:E9"/>
  </mergeCells>
  <printOptions horizontalCentered="1"/>
  <pageMargins left="0.25" right="0.25" top="0.75" bottom="0.5" header="0.5" footer="0.5"/>
  <pageSetup fitToHeight="1" fitToWidth="1" orientation="landscape" scale="70"/>
  <headerFooter alignWithMargins="0">
    <oddFooter>&amp;R&amp;8&amp;D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2:I316"/>
  <sheetViews>
    <sheetView workbookViewId="0" topLeftCell="A1">
      <selection activeCell="I26" sqref="I26"/>
    </sheetView>
  </sheetViews>
  <sheetFormatPr defaultColWidth="13.140625" defaultRowHeight="12.75"/>
  <cols>
    <col min="1" max="1" width="42.8515625" style="30" customWidth="1"/>
    <col min="2" max="2" width="19.7109375" style="30" customWidth="1"/>
    <col min="3" max="3" width="6.8515625" style="30" customWidth="1"/>
    <col min="4" max="4" width="8.421875" style="30" customWidth="1"/>
    <col min="5" max="5" width="5.8515625" style="30" customWidth="1"/>
    <col min="6" max="6" width="12.7109375" style="30" customWidth="1"/>
    <col min="7" max="7" width="12.8515625" style="30" customWidth="1"/>
    <col min="8" max="8" width="12.00390625" style="30" customWidth="1"/>
    <col min="9" max="9" width="12.140625" style="30" customWidth="1"/>
    <col min="10" max="10" width="13.140625" style="30" customWidth="1"/>
    <col min="11" max="11" width="3.8515625" style="30" customWidth="1"/>
    <col min="12" max="15" width="13.140625" style="30" customWidth="1"/>
    <col min="16" max="16" width="3.8515625" style="30" customWidth="1"/>
    <col min="17" max="20" width="13.140625" style="30" customWidth="1"/>
    <col min="21" max="21" width="3.8515625" style="30" customWidth="1"/>
    <col min="22" max="24" width="13.140625" style="30" customWidth="1"/>
    <col min="25" max="25" width="14.421875" style="30" customWidth="1"/>
    <col min="26" max="32" width="13.140625" style="30" customWidth="1"/>
    <col min="33" max="33" width="2.8515625" style="30" customWidth="1"/>
    <col min="34" max="16384" width="13.140625" style="30" customWidth="1"/>
  </cols>
  <sheetData>
    <row r="2" spans="1:7" s="28" customFormat="1" ht="12.75" thickBot="1">
      <c r="A2" s="24" t="s">
        <v>123</v>
      </c>
      <c r="C2" s="29"/>
      <c r="D2" s="30"/>
      <c r="E2" s="30"/>
      <c r="F2" s="31"/>
      <c r="G2" s="26"/>
    </row>
    <row r="3" spans="1:7" s="28" customFormat="1" ht="34.5" customHeight="1">
      <c r="A3" s="371" t="s">
        <v>80</v>
      </c>
      <c r="B3" s="32"/>
      <c r="C3" s="33"/>
      <c r="D3" s="257"/>
      <c r="E3" s="258" t="s">
        <v>81</v>
      </c>
      <c r="F3" s="259"/>
      <c r="G3" s="260"/>
    </row>
    <row r="4" spans="1:7" s="28" customFormat="1" ht="15" customHeight="1">
      <c r="A4" s="34" t="s">
        <v>82</v>
      </c>
      <c r="B4" s="35"/>
      <c r="D4" s="261" t="s">
        <v>83</v>
      </c>
      <c r="E4" s="262"/>
      <c r="F4" s="263" t="s">
        <v>68</v>
      </c>
      <c r="G4" s="264"/>
    </row>
    <row r="5" spans="1:7" s="28" customFormat="1" ht="15" customHeight="1">
      <c r="A5" s="217"/>
      <c r="B5" s="238"/>
      <c r="C5" s="27"/>
      <c r="D5" s="265"/>
      <c r="E5" s="266"/>
      <c r="F5" s="267" t="s">
        <v>47</v>
      </c>
      <c r="G5" s="268" t="s">
        <v>48</v>
      </c>
    </row>
    <row r="6" spans="1:7" ht="15" customHeight="1">
      <c r="A6" s="34" t="s">
        <v>70</v>
      </c>
      <c r="B6" s="35"/>
      <c r="C6" s="28"/>
      <c r="D6" s="261" t="s">
        <v>71</v>
      </c>
      <c r="E6" s="269"/>
      <c r="F6" s="269"/>
      <c r="G6" s="270"/>
    </row>
    <row r="7" spans="1:7" s="28" customFormat="1" ht="15" customHeight="1" thickBot="1">
      <c r="A7" s="37"/>
      <c r="B7" s="36"/>
      <c r="C7" s="27"/>
      <c r="D7" s="271"/>
      <c r="E7" s="272"/>
      <c r="F7" s="272"/>
      <c r="G7" s="273"/>
    </row>
    <row r="8" spans="1:7" s="28" customFormat="1" ht="15" customHeight="1">
      <c r="A8" s="38" t="s">
        <v>72</v>
      </c>
      <c r="B8" s="39"/>
      <c r="C8" s="38" t="s">
        <v>73</v>
      </c>
      <c r="D8" s="39"/>
      <c r="E8" s="40"/>
      <c r="F8" s="41" t="s">
        <v>74</v>
      </c>
      <c r="G8" s="41" t="s">
        <v>74</v>
      </c>
    </row>
    <row r="9" spans="1:7" s="28" customFormat="1" ht="15" customHeight="1">
      <c r="A9" s="34" t="s">
        <v>99</v>
      </c>
      <c r="B9" s="35"/>
      <c r="C9" s="42" t="s">
        <v>55</v>
      </c>
      <c r="D9" s="43"/>
      <c r="E9" s="44"/>
      <c r="F9" s="45" t="s">
        <v>21</v>
      </c>
      <c r="G9" s="45" t="s">
        <v>42</v>
      </c>
    </row>
    <row r="10" spans="1:7" s="28" customFormat="1" ht="15" customHeight="1">
      <c r="A10" s="46"/>
      <c r="B10" s="47"/>
      <c r="C10" s="48" t="s">
        <v>43</v>
      </c>
      <c r="D10" s="49" t="s">
        <v>44</v>
      </c>
      <c r="E10" s="49" t="s">
        <v>45</v>
      </c>
      <c r="F10" s="49" t="s">
        <v>9</v>
      </c>
      <c r="G10" s="49" t="s">
        <v>10</v>
      </c>
    </row>
    <row r="11" spans="1:7" s="28" customFormat="1" ht="15" customHeight="1">
      <c r="A11" s="188" t="s">
        <v>11</v>
      </c>
      <c r="B11" s="189"/>
      <c r="C11" s="227">
        <f>SUM('1030 YR1'!C11)</f>
        <v>0</v>
      </c>
      <c r="D11" s="52"/>
      <c r="E11" s="53"/>
      <c r="F11" s="375">
        <f>SUM('1030 YR1'!F11)</f>
        <v>0</v>
      </c>
      <c r="G11" s="54"/>
    </row>
    <row r="12" spans="1:7" s="28" customFormat="1" ht="15" customHeight="1">
      <c r="A12" s="188" t="s">
        <v>12</v>
      </c>
      <c r="B12" s="190"/>
      <c r="C12" s="227">
        <f>SUM('1030 YR1'!C12)</f>
        <v>0</v>
      </c>
      <c r="D12" s="52"/>
      <c r="E12" s="53"/>
      <c r="F12" s="375">
        <f>SUM('1030 YR1'!F12)</f>
        <v>0</v>
      </c>
      <c r="G12" s="56"/>
    </row>
    <row r="13" spans="1:7" s="28" customFormat="1" ht="15" customHeight="1">
      <c r="A13" s="188" t="s">
        <v>65</v>
      </c>
      <c r="B13" s="190"/>
      <c r="C13" s="227">
        <f>SUM('1030 YR1'!C13)</f>
        <v>0</v>
      </c>
      <c r="D13" s="52"/>
      <c r="E13" s="53"/>
      <c r="F13" s="375">
        <f>SUM('1030 YR1'!F13)</f>
        <v>0</v>
      </c>
      <c r="G13" s="56"/>
    </row>
    <row r="14" spans="1:7" s="28" customFormat="1" ht="15" customHeight="1">
      <c r="A14" s="188" t="s">
        <v>66</v>
      </c>
      <c r="B14" s="190"/>
      <c r="C14" s="227">
        <f>SUM('1030 YR1'!C14)</f>
        <v>0</v>
      </c>
      <c r="D14" s="52"/>
      <c r="E14" s="53"/>
      <c r="F14" s="375">
        <f>SUM('1030 YR1'!F14)</f>
        <v>0</v>
      </c>
      <c r="G14" s="56"/>
    </row>
    <row r="15" spans="1:7" s="28" customFormat="1" ht="15" customHeight="1">
      <c r="A15" s="188" t="s">
        <v>107</v>
      </c>
      <c r="B15" s="190"/>
      <c r="C15" s="227">
        <f>SUM('1030 YR1'!C15)</f>
        <v>0</v>
      </c>
      <c r="D15" s="52"/>
      <c r="E15" s="53"/>
      <c r="F15" s="375">
        <f>SUM('1030 YR1'!F15)</f>
        <v>0</v>
      </c>
      <c r="G15" s="57"/>
    </row>
    <row r="16" spans="1:7" s="28" customFormat="1" ht="15" customHeight="1">
      <c r="A16" s="365" t="s">
        <v>166</v>
      </c>
      <c r="B16" s="190"/>
      <c r="C16" s="227">
        <f>SUM('1030 YR1'!C16)</f>
        <v>0</v>
      </c>
      <c r="D16" s="52"/>
      <c r="E16" s="53"/>
      <c r="F16" s="375">
        <f>SUM('1030 YR1'!F16)</f>
        <v>0</v>
      </c>
      <c r="G16" s="56"/>
    </row>
    <row r="17" spans="1:7" s="28" customFormat="1" ht="15" customHeight="1">
      <c r="A17" s="365" t="s">
        <v>167</v>
      </c>
      <c r="B17" s="190"/>
      <c r="C17" s="227">
        <f>SUM(C11:C16)</f>
        <v>0</v>
      </c>
      <c r="D17" s="51">
        <f>SUM(D11:D16)</f>
        <v>0</v>
      </c>
      <c r="E17" s="51">
        <f>SUM(E11:E16)</f>
        <v>0</v>
      </c>
      <c r="F17" s="228">
        <f>+'Detail Budget'!H18</f>
        <v>0</v>
      </c>
      <c r="G17" s="56"/>
    </row>
    <row r="18" spans="1:7" s="28" customFormat="1" ht="15" customHeight="1">
      <c r="A18" s="58" t="s">
        <v>108</v>
      </c>
      <c r="B18" s="237"/>
      <c r="C18" s="274"/>
      <c r="D18" s="275"/>
      <c r="E18" s="276"/>
      <c r="F18" s="277"/>
      <c r="G18" s="278"/>
    </row>
    <row r="19" spans="1:7" s="28" customFormat="1" ht="15" customHeight="1">
      <c r="A19" s="365" t="s">
        <v>168</v>
      </c>
      <c r="B19" s="55"/>
      <c r="C19" s="43"/>
      <c r="D19" s="43"/>
      <c r="E19" s="44"/>
      <c r="F19" s="375">
        <f>SUM('1030 YR1'!F19)</f>
        <v>0</v>
      </c>
      <c r="G19" s="56"/>
    </row>
    <row r="20" spans="1:7" s="28" customFormat="1" ht="15" customHeight="1">
      <c r="A20" s="365" t="s">
        <v>169</v>
      </c>
      <c r="B20" s="50"/>
      <c r="C20" s="236"/>
      <c r="D20" s="60"/>
      <c r="E20" s="44"/>
      <c r="F20" s="375">
        <f>SUM('1030 YR1'!F20)</f>
        <v>0</v>
      </c>
      <c r="G20" s="56"/>
    </row>
    <row r="21" spans="1:7" s="28" customFormat="1" ht="15" customHeight="1">
      <c r="A21" s="365" t="s">
        <v>170</v>
      </c>
      <c r="B21" s="55"/>
      <c r="C21" s="43"/>
      <c r="D21" s="43"/>
      <c r="E21" s="60"/>
      <c r="F21" s="375">
        <f>SUM('1030 YR1'!F21)</f>
        <v>0</v>
      </c>
      <c r="G21" s="56"/>
    </row>
    <row r="22" spans="1:7" s="28" customFormat="1" ht="15" customHeight="1">
      <c r="A22" s="365" t="s">
        <v>171</v>
      </c>
      <c r="B22" s="50"/>
      <c r="C22" s="60"/>
      <c r="D22" s="60"/>
      <c r="E22" s="60"/>
      <c r="F22" s="375">
        <f>SUM('1030 YR1'!F22)</f>
        <v>0</v>
      </c>
      <c r="G22" s="56"/>
    </row>
    <row r="23" spans="1:7" s="28" customFormat="1" ht="15" customHeight="1">
      <c r="A23" s="365" t="s">
        <v>173</v>
      </c>
      <c r="B23" s="50"/>
      <c r="C23" s="60"/>
      <c r="D23" s="60"/>
      <c r="E23" s="60"/>
      <c r="F23" s="375">
        <f>SUM('1030 YR1'!F23)</f>
        <v>0</v>
      </c>
      <c r="G23" s="56"/>
    </row>
    <row r="24" spans="1:7" s="28" customFormat="1" ht="15" customHeight="1">
      <c r="A24" s="365" t="s">
        <v>172</v>
      </c>
      <c r="B24" s="50"/>
      <c r="C24" s="60"/>
      <c r="D24" s="60"/>
      <c r="E24" s="60"/>
      <c r="F24" s="375">
        <f>SUM('1030 YR1'!F24)</f>
        <v>0</v>
      </c>
      <c r="G24" s="56"/>
    </row>
    <row r="25" spans="1:7" s="28" customFormat="1" ht="15" customHeight="1">
      <c r="A25" s="58" t="s">
        <v>51</v>
      </c>
      <c r="B25" s="50"/>
      <c r="C25" s="60"/>
      <c r="D25" s="60"/>
      <c r="E25" s="60"/>
      <c r="F25" s="59">
        <f>F17+SUM(F19:F24)</f>
        <v>0</v>
      </c>
      <c r="G25" s="56"/>
    </row>
    <row r="26" spans="1:7" s="28" customFormat="1" ht="15" customHeight="1">
      <c r="A26" s="58" t="s">
        <v>52</v>
      </c>
      <c r="B26" s="50"/>
      <c r="C26" s="60"/>
      <c r="D26" s="60"/>
      <c r="E26" s="60"/>
      <c r="F26" s="375">
        <f>SUM('1030 YR1'!F26)</f>
        <v>0</v>
      </c>
      <c r="G26" s="56"/>
    </row>
    <row r="27" spans="1:7" s="28" customFormat="1" ht="15" customHeight="1">
      <c r="A27" s="58" t="s">
        <v>53</v>
      </c>
      <c r="B27" s="50"/>
      <c r="C27" s="60"/>
      <c r="D27" s="60"/>
      <c r="E27" s="60"/>
      <c r="F27" s="59">
        <f>F25+F26</f>
        <v>0</v>
      </c>
      <c r="G27" s="56"/>
    </row>
    <row r="28" spans="1:7" s="28" customFormat="1" ht="15" customHeight="1">
      <c r="A28" s="38" t="s">
        <v>131</v>
      </c>
      <c r="B28" s="39"/>
      <c r="C28" s="61"/>
      <c r="D28" s="61"/>
      <c r="E28" s="61"/>
      <c r="F28" s="279"/>
      <c r="G28" s="280"/>
    </row>
    <row r="29" spans="1:7" s="28" customFormat="1" ht="15" customHeight="1">
      <c r="A29" s="197"/>
      <c r="B29" s="198"/>
      <c r="C29" s="199"/>
      <c r="D29" s="199"/>
      <c r="E29" s="199"/>
      <c r="F29" s="281"/>
      <c r="G29" s="282"/>
    </row>
    <row r="30" spans="1:7" s="28" customFormat="1" ht="15" customHeight="1">
      <c r="A30" s="197"/>
      <c r="B30" s="198"/>
      <c r="C30" s="199"/>
      <c r="D30" s="199"/>
      <c r="E30" s="199"/>
      <c r="F30" s="281"/>
      <c r="G30" s="282"/>
    </row>
    <row r="31" spans="1:7" s="28" customFormat="1" ht="15" customHeight="1">
      <c r="A31" s="366" t="s">
        <v>132</v>
      </c>
      <c r="B31" s="367"/>
      <c r="C31" s="368"/>
      <c r="D31" s="368"/>
      <c r="E31" s="369"/>
      <c r="F31" s="375">
        <f>SUM('1030 YR1'!F31)</f>
        <v>0</v>
      </c>
      <c r="G31" s="62"/>
    </row>
    <row r="32" spans="1:7" s="28" customFormat="1" ht="15" customHeight="1">
      <c r="A32" s="58" t="s">
        <v>133</v>
      </c>
      <c r="B32" s="50"/>
      <c r="C32" s="60"/>
      <c r="D32" s="60"/>
      <c r="E32" s="60"/>
      <c r="F32" s="375">
        <f>SUM('1030 YR1'!F32)</f>
        <v>0</v>
      </c>
      <c r="G32" s="56"/>
    </row>
    <row r="33" spans="1:7" s="28" customFormat="1" ht="15" customHeight="1">
      <c r="A33" s="58" t="s">
        <v>40</v>
      </c>
      <c r="B33" s="50"/>
      <c r="C33" s="60"/>
      <c r="D33" s="60"/>
      <c r="E33" s="60"/>
      <c r="F33" s="375">
        <f>SUM('1030 YR1'!F33)</f>
        <v>0</v>
      </c>
      <c r="G33" s="56"/>
    </row>
    <row r="34" spans="1:7" s="28" customFormat="1" ht="15" customHeight="1">
      <c r="A34" s="38" t="s">
        <v>84</v>
      </c>
      <c r="B34" s="229"/>
      <c r="C34" s="61"/>
      <c r="D34" s="61"/>
      <c r="E34" s="40"/>
      <c r="F34" s="283"/>
      <c r="G34" s="284"/>
    </row>
    <row r="35" spans="1:7" s="28" customFormat="1" ht="15" customHeight="1">
      <c r="A35" s="370" t="s">
        <v>174</v>
      </c>
      <c r="B35" s="376">
        <f>SUM('1030 YR1'!B35)</f>
        <v>0</v>
      </c>
      <c r="E35" s="63"/>
      <c r="F35" s="283"/>
      <c r="G35" s="284"/>
    </row>
    <row r="36" spans="1:7" s="28" customFormat="1" ht="15" customHeight="1">
      <c r="A36" s="34" t="s">
        <v>85</v>
      </c>
      <c r="B36" s="376">
        <f>SUM('1030 YR1'!B36)</f>
        <v>0</v>
      </c>
      <c r="E36" s="63"/>
      <c r="F36" s="283"/>
      <c r="G36" s="284"/>
    </row>
    <row r="37" spans="1:7" s="28" customFormat="1" ht="15" customHeight="1">
      <c r="A37" s="34" t="s">
        <v>69</v>
      </c>
      <c r="B37" s="376">
        <f>SUM('1030 YR1'!B37)</f>
        <v>0</v>
      </c>
      <c r="E37" s="63"/>
      <c r="F37" s="283"/>
      <c r="G37" s="284"/>
    </row>
    <row r="38" spans="1:7" s="28" customFormat="1" ht="15" customHeight="1">
      <c r="A38" s="373" t="s">
        <v>176</v>
      </c>
      <c r="B38" s="377">
        <f>SUM('1030 YR1'!B38)</f>
        <v>0</v>
      </c>
      <c r="C38" s="64"/>
      <c r="D38" s="43"/>
      <c r="E38" s="44"/>
      <c r="F38" s="285"/>
      <c r="G38" s="286"/>
    </row>
    <row r="39" spans="1:7" s="28" customFormat="1" ht="15" customHeight="1">
      <c r="A39" s="372" t="s">
        <v>121</v>
      </c>
      <c r="B39" s="55" t="s">
        <v>49</v>
      </c>
      <c r="C39" s="60"/>
      <c r="D39" s="230"/>
      <c r="E39" s="60"/>
      <c r="F39" s="195">
        <f>SUM(B35:B38)</f>
        <v>0</v>
      </c>
      <c r="G39" s="56"/>
    </row>
    <row r="40" spans="1:7" s="28" customFormat="1" ht="15" customHeight="1">
      <c r="A40" s="58" t="s">
        <v>50</v>
      </c>
      <c r="B40" s="50"/>
      <c r="C40" s="60"/>
      <c r="D40" s="60"/>
      <c r="E40" s="60"/>
      <c r="F40" s="287"/>
      <c r="G40" s="278"/>
    </row>
    <row r="41" spans="1:7" s="28" customFormat="1" ht="15" customHeight="1">
      <c r="A41" s="58" t="s">
        <v>6</v>
      </c>
      <c r="B41" s="50"/>
      <c r="C41" s="60"/>
      <c r="D41" s="60"/>
      <c r="E41" s="60"/>
      <c r="F41" s="378">
        <f>SUM('1030 YR1'!F41)</f>
        <v>0</v>
      </c>
      <c r="G41" s="56"/>
    </row>
    <row r="42" spans="1:7" s="28" customFormat="1" ht="15" customHeight="1">
      <c r="A42" s="58" t="s">
        <v>7</v>
      </c>
      <c r="B42" s="50"/>
      <c r="C42" s="60"/>
      <c r="D42" s="60"/>
      <c r="E42" s="60"/>
      <c r="F42" s="378">
        <f>SUM('1030 YR1'!F42)</f>
        <v>0</v>
      </c>
      <c r="G42" s="56"/>
    </row>
    <row r="43" spans="1:7" s="28" customFormat="1" ht="15" customHeight="1">
      <c r="A43" s="58" t="s">
        <v>41</v>
      </c>
      <c r="B43" s="50"/>
      <c r="C43" s="60"/>
      <c r="D43" s="60"/>
      <c r="E43" s="60"/>
      <c r="F43" s="378">
        <f>SUM('1030 YR1'!F43)</f>
        <v>0</v>
      </c>
      <c r="G43" s="56"/>
    </row>
    <row r="44" spans="1:7" s="28" customFormat="1" ht="15" customHeight="1">
      <c r="A44" s="58" t="s">
        <v>61</v>
      </c>
      <c r="B44" s="50"/>
      <c r="C44" s="60"/>
      <c r="D44" s="60"/>
      <c r="E44" s="60"/>
      <c r="F44" s="378">
        <f>SUM('1030 YR1'!F44)</f>
        <v>0</v>
      </c>
      <c r="G44" s="56"/>
    </row>
    <row r="45" spans="1:7" s="28" customFormat="1" ht="15" customHeight="1">
      <c r="A45" s="58" t="s">
        <v>91</v>
      </c>
      <c r="B45" s="50"/>
      <c r="C45" s="60"/>
      <c r="D45" s="60"/>
      <c r="E45" s="60"/>
      <c r="F45" s="378">
        <f>SUM('1030 YR1'!F45)</f>
        <v>0</v>
      </c>
      <c r="G45" s="56"/>
    </row>
    <row r="46" spans="1:7" s="28" customFormat="1" ht="15" customHeight="1">
      <c r="A46" s="34" t="s">
        <v>62</v>
      </c>
      <c r="B46" s="35"/>
      <c r="C46" s="60"/>
      <c r="D46" s="60"/>
      <c r="E46" s="60"/>
      <c r="F46" s="378">
        <f>SUM('1030 YR1'!F46)</f>
        <v>0</v>
      </c>
      <c r="G46" s="56"/>
    </row>
    <row r="47" spans="1:7" s="28" customFormat="1" ht="15" customHeight="1">
      <c r="A47" s="58" t="s">
        <v>78</v>
      </c>
      <c r="B47" s="50"/>
      <c r="C47" s="60"/>
      <c r="D47" s="60"/>
      <c r="E47" s="60"/>
      <c r="F47" s="378">
        <f>SUM(F41:F46)</f>
        <v>0</v>
      </c>
      <c r="G47" s="56"/>
    </row>
    <row r="48" spans="1:8" s="28" customFormat="1" ht="15" customHeight="1">
      <c r="A48" s="58" t="s">
        <v>79</v>
      </c>
      <c r="B48" s="50"/>
      <c r="C48" s="60"/>
      <c r="D48" s="60"/>
      <c r="E48" s="60"/>
      <c r="F48" s="195">
        <f>F27+F31+F32+F33+F39+F47</f>
        <v>0</v>
      </c>
      <c r="G48" s="56"/>
      <c r="H48" s="65"/>
    </row>
    <row r="49" spans="1:7" s="28" customFormat="1" ht="15" customHeight="1">
      <c r="A49" s="38" t="s">
        <v>18</v>
      </c>
      <c r="B49" s="39"/>
      <c r="C49" s="61"/>
      <c r="D49" s="61"/>
      <c r="E49" s="40"/>
      <c r="F49" s="288"/>
      <c r="G49" s="289"/>
    </row>
    <row r="50" spans="1:7" s="28" customFormat="1" ht="15" customHeight="1">
      <c r="A50" s="197"/>
      <c r="B50" s="198"/>
      <c r="C50" s="199"/>
      <c r="D50" s="199"/>
      <c r="E50" s="201"/>
      <c r="F50" s="290"/>
      <c r="G50" s="286"/>
    </row>
    <row r="51" spans="1:9" s="28" customFormat="1" ht="15" customHeight="1">
      <c r="A51" s="202"/>
      <c r="B51" s="203"/>
      <c r="C51" s="200"/>
      <c r="D51" s="200"/>
      <c r="E51" s="204"/>
      <c r="F51" s="378">
        <f>SUM('1030 YR1'!F51)</f>
        <v>0</v>
      </c>
      <c r="G51" s="66"/>
      <c r="I51" s="65"/>
    </row>
    <row r="52" spans="1:7" s="28" customFormat="1" ht="15" customHeight="1">
      <c r="A52" s="58" t="s">
        <v>54</v>
      </c>
      <c r="B52" s="50"/>
      <c r="C52" s="60"/>
      <c r="D52" s="60"/>
      <c r="E52" s="60"/>
      <c r="F52" s="195">
        <f>F48+F51</f>
        <v>0</v>
      </c>
      <c r="G52" s="56"/>
    </row>
    <row r="53" spans="1:7" s="28" customFormat="1" ht="15" customHeight="1">
      <c r="A53" s="58" t="s">
        <v>20</v>
      </c>
      <c r="B53" s="50"/>
      <c r="C53" s="60"/>
      <c r="D53" s="60"/>
      <c r="E53" s="60"/>
      <c r="F53" s="59"/>
      <c r="G53" s="56"/>
    </row>
    <row r="54" spans="1:8" s="28" customFormat="1" ht="15" customHeight="1" thickBot="1">
      <c r="A54" s="67" t="s">
        <v>102</v>
      </c>
      <c r="B54" s="68"/>
      <c r="C54" s="69"/>
      <c r="D54" s="69"/>
      <c r="E54" s="69"/>
      <c r="F54" s="196">
        <f>F52-F53</f>
        <v>0</v>
      </c>
      <c r="G54" s="70" t="s">
        <v>103</v>
      </c>
      <c r="H54" s="65"/>
    </row>
    <row r="55" spans="1:7" s="28" customFormat="1" ht="15" customHeight="1" thickBot="1">
      <c r="A55" s="71" t="s">
        <v>104</v>
      </c>
      <c r="B55" s="72" t="s">
        <v>13</v>
      </c>
      <c r="C55" s="72"/>
      <c r="G55" s="63"/>
    </row>
    <row r="56" spans="1:7" ht="15" customHeight="1">
      <c r="A56" s="205" t="s">
        <v>14</v>
      </c>
      <c r="B56" s="206" t="s">
        <v>15</v>
      </c>
      <c r="C56" s="207"/>
      <c r="D56" s="242"/>
      <c r="E56" s="243" t="s">
        <v>16</v>
      </c>
      <c r="F56" s="243"/>
      <c r="G56" s="244"/>
    </row>
    <row r="57" spans="1:7" ht="15" customHeight="1">
      <c r="A57" s="208"/>
      <c r="B57" s="209"/>
      <c r="C57" s="210"/>
      <c r="D57" s="245"/>
      <c r="E57" s="246" t="s">
        <v>22</v>
      </c>
      <c r="F57" s="247"/>
      <c r="G57" s="248"/>
    </row>
    <row r="58" spans="1:7" ht="15" customHeight="1">
      <c r="A58" s="211" t="s">
        <v>57</v>
      </c>
      <c r="B58" s="212" t="s">
        <v>15</v>
      </c>
      <c r="C58" s="213"/>
      <c r="D58" s="249" t="s">
        <v>58</v>
      </c>
      <c r="E58" s="250"/>
      <c r="F58" s="251" t="s">
        <v>59</v>
      </c>
      <c r="G58" s="252" t="s">
        <v>60</v>
      </c>
    </row>
    <row r="59" spans="1:7" s="28" customFormat="1" ht="15" customHeight="1" thickBot="1">
      <c r="A59" s="214"/>
      <c r="B59" s="215"/>
      <c r="C59" s="216"/>
      <c r="D59" s="253"/>
      <c r="E59" s="254"/>
      <c r="F59" s="255"/>
      <c r="G59" s="256"/>
    </row>
    <row r="60" spans="1:7" ht="15" customHeight="1">
      <c r="A60" s="29" t="s">
        <v>0</v>
      </c>
      <c r="B60" s="29"/>
      <c r="C60" t="s">
        <v>175</v>
      </c>
      <c r="F60" s="73"/>
      <c r="G60" s="73"/>
    </row>
    <row r="61" ht="15" customHeight="1"/>
    <row r="63" ht="12" customHeight="1"/>
    <row r="67" ht="12" customHeight="1"/>
    <row r="71" spans="5:7" ht="12">
      <c r="E71" s="74"/>
      <c r="F71" s="75"/>
      <c r="G71" s="75"/>
    </row>
    <row r="72" spans="6:7" ht="12">
      <c r="F72" s="73"/>
      <c r="G72" s="73"/>
    </row>
    <row r="73" spans="6:7" ht="12">
      <c r="F73" s="73"/>
      <c r="G73" s="73"/>
    </row>
    <row r="74" spans="6:7" ht="12">
      <c r="F74" s="73"/>
      <c r="G74" s="73"/>
    </row>
    <row r="75" spans="6:7" ht="12">
      <c r="F75" s="73"/>
      <c r="G75" s="73"/>
    </row>
    <row r="76" spans="6:7" ht="12">
      <c r="F76" s="73"/>
      <c r="G76" s="73"/>
    </row>
    <row r="77" spans="6:7" ht="12">
      <c r="F77" s="73"/>
      <c r="G77" s="73"/>
    </row>
    <row r="78" spans="6:7" ht="12">
      <c r="F78" s="73"/>
      <c r="G78" s="73"/>
    </row>
    <row r="79" spans="6:7" ht="12">
      <c r="F79" s="73"/>
      <c r="G79" s="73"/>
    </row>
    <row r="80" spans="6:7" ht="12">
      <c r="F80" s="73"/>
      <c r="G80" s="73"/>
    </row>
    <row r="81" spans="6:7" ht="12">
      <c r="F81" s="73"/>
      <c r="G81" s="73"/>
    </row>
    <row r="82" spans="6:7" ht="12">
      <c r="F82" s="73"/>
      <c r="G82" s="73"/>
    </row>
    <row r="83" spans="6:7" ht="12">
      <c r="F83" s="73"/>
      <c r="G83" s="73"/>
    </row>
    <row r="84" spans="6:7" ht="12">
      <c r="F84" s="73"/>
      <c r="G84" s="73"/>
    </row>
    <row r="85" spans="6:7" ht="12">
      <c r="F85" s="73"/>
      <c r="G85" s="73"/>
    </row>
    <row r="86" spans="6:7" ht="12">
      <c r="F86" s="73"/>
      <c r="G86" s="73"/>
    </row>
    <row r="87" spans="6:7" ht="12" customHeight="1">
      <c r="F87" s="73"/>
      <c r="G87" s="73"/>
    </row>
    <row r="88" spans="6:7" ht="12">
      <c r="F88" s="73"/>
      <c r="G88" s="73"/>
    </row>
    <row r="89" spans="6:7" ht="12">
      <c r="F89" s="73"/>
      <c r="G89" s="73"/>
    </row>
    <row r="90" spans="6:7" ht="12">
      <c r="F90" s="73"/>
      <c r="G90" s="73"/>
    </row>
    <row r="91" spans="6:7" ht="12">
      <c r="F91" s="73"/>
      <c r="G91" s="73"/>
    </row>
    <row r="92" spans="6:7" ht="12">
      <c r="F92" s="73"/>
      <c r="G92" s="73"/>
    </row>
    <row r="93" spans="6:7" ht="12">
      <c r="F93" s="73"/>
      <c r="G93" s="73"/>
    </row>
    <row r="94" spans="6:7" ht="12">
      <c r="F94" s="73"/>
      <c r="G94" s="73"/>
    </row>
    <row r="95" spans="6:7" ht="12">
      <c r="F95" s="73"/>
      <c r="G95" s="73"/>
    </row>
    <row r="96" spans="6:7" ht="12">
      <c r="F96" s="73"/>
      <c r="G96" s="73"/>
    </row>
    <row r="97" spans="6:7" ht="12">
      <c r="F97" s="73"/>
      <c r="G97" s="73"/>
    </row>
    <row r="98" spans="6:7" ht="12">
      <c r="F98" s="73"/>
      <c r="G98" s="73"/>
    </row>
    <row r="99" spans="6:7" ht="12">
      <c r="F99" s="73"/>
      <c r="G99" s="73"/>
    </row>
    <row r="100" spans="6:7" ht="12">
      <c r="F100" s="73"/>
      <c r="G100" s="73"/>
    </row>
    <row r="101" spans="6:7" ht="12">
      <c r="F101" s="73"/>
      <c r="G101" s="73"/>
    </row>
    <row r="102" spans="6:7" ht="12">
      <c r="F102" s="73"/>
      <c r="G102" s="73"/>
    </row>
    <row r="103" spans="6:7" ht="12">
      <c r="F103" s="73"/>
      <c r="G103" s="73"/>
    </row>
    <row r="104" spans="6:7" ht="12">
      <c r="F104" s="73"/>
      <c r="G104" s="73"/>
    </row>
    <row r="105" spans="6:7" ht="12">
      <c r="F105" s="73"/>
      <c r="G105" s="73"/>
    </row>
    <row r="106" spans="6:7" ht="12">
      <c r="F106" s="73"/>
      <c r="G106" s="73"/>
    </row>
    <row r="107" spans="6:7" ht="12">
      <c r="F107" s="73"/>
      <c r="G107" s="73"/>
    </row>
    <row r="108" spans="6:7" ht="12">
      <c r="F108" s="73"/>
      <c r="G108" s="73"/>
    </row>
    <row r="109" spans="6:7" ht="12">
      <c r="F109" s="73"/>
      <c r="G109" s="73"/>
    </row>
    <row r="110" spans="6:7" ht="12">
      <c r="F110" s="73"/>
      <c r="G110" s="73"/>
    </row>
    <row r="111" spans="6:7" ht="12">
      <c r="F111" s="73"/>
      <c r="G111" s="73"/>
    </row>
    <row r="112" spans="6:7" ht="12">
      <c r="F112" s="73"/>
      <c r="G112" s="73"/>
    </row>
    <row r="113" spans="6:7" ht="12">
      <c r="F113" s="73"/>
      <c r="G113" s="73"/>
    </row>
    <row r="114" spans="6:7" ht="12">
      <c r="F114" s="73"/>
      <c r="G114" s="73"/>
    </row>
    <row r="115" spans="6:7" ht="12">
      <c r="F115" s="73"/>
      <c r="G115" s="73"/>
    </row>
    <row r="116" spans="6:7" ht="12">
      <c r="F116" s="73"/>
      <c r="G116" s="73"/>
    </row>
    <row r="117" spans="6:7" ht="12">
      <c r="F117" s="73"/>
      <c r="G117" s="73"/>
    </row>
    <row r="118" spans="6:7" ht="12">
      <c r="F118" s="73"/>
      <c r="G118" s="73"/>
    </row>
    <row r="119" spans="6:7" ht="12">
      <c r="F119" s="75"/>
      <c r="G119" s="73"/>
    </row>
    <row r="120" spans="6:7" ht="12" customHeight="1">
      <c r="F120" s="73"/>
      <c r="G120" s="73"/>
    </row>
    <row r="121" spans="6:7" ht="12">
      <c r="F121" s="73"/>
      <c r="G121" s="73"/>
    </row>
    <row r="122" spans="6:7" ht="12" customHeight="1">
      <c r="F122" s="73"/>
      <c r="G122" s="73"/>
    </row>
    <row r="123" spans="6:7" ht="12">
      <c r="F123" s="73"/>
      <c r="G123" s="73"/>
    </row>
    <row r="124" spans="6:7" ht="12" customHeight="1">
      <c r="F124" s="73"/>
      <c r="G124" s="73"/>
    </row>
    <row r="127" ht="12" customHeight="1"/>
    <row r="131" ht="12" customHeight="1"/>
    <row r="135" spans="5:7" ht="12">
      <c r="E135" s="74"/>
      <c r="F135" s="75"/>
      <c r="G135" s="75"/>
    </row>
    <row r="136" spans="6:7" ht="12" customHeight="1">
      <c r="F136" s="73"/>
      <c r="G136" s="73"/>
    </row>
    <row r="137" spans="6:7" ht="12">
      <c r="F137" s="73"/>
      <c r="G137" s="73"/>
    </row>
    <row r="138" spans="6:7" ht="12">
      <c r="F138" s="73"/>
      <c r="G138" s="73"/>
    </row>
    <row r="139" spans="6:7" ht="12">
      <c r="F139" s="73"/>
      <c r="G139" s="73"/>
    </row>
    <row r="140" spans="6:7" ht="12">
      <c r="F140" s="73"/>
      <c r="G140" s="73"/>
    </row>
    <row r="141" spans="6:7" ht="12">
      <c r="F141" s="73"/>
      <c r="G141" s="73"/>
    </row>
    <row r="142" spans="6:7" ht="12">
      <c r="F142" s="73"/>
      <c r="G142" s="73"/>
    </row>
    <row r="143" spans="6:7" ht="12">
      <c r="F143" s="73"/>
      <c r="G143" s="73"/>
    </row>
    <row r="144" spans="6:7" ht="12">
      <c r="F144" s="73"/>
      <c r="G144" s="73"/>
    </row>
    <row r="145" spans="6:7" ht="12">
      <c r="F145" s="73"/>
      <c r="G145" s="73"/>
    </row>
    <row r="146" spans="6:7" ht="12">
      <c r="F146" s="73"/>
      <c r="G146" s="73"/>
    </row>
    <row r="147" spans="6:7" ht="12">
      <c r="F147" s="73"/>
      <c r="G147" s="73"/>
    </row>
    <row r="148" spans="6:7" ht="12">
      <c r="F148" s="73"/>
      <c r="G148" s="73"/>
    </row>
    <row r="149" spans="6:7" ht="12">
      <c r="F149" s="73"/>
      <c r="G149" s="73"/>
    </row>
    <row r="150" spans="6:7" ht="12">
      <c r="F150" s="73"/>
      <c r="G150" s="73"/>
    </row>
    <row r="151" spans="6:7" ht="12" customHeight="1">
      <c r="F151" s="73"/>
      <c r="G151" s="73"/>
    </row>
    <row r="152" spans="6:7" ht="12">
      <c r="F152" s="73"/>
      <c r="G152" s="73"/>
    </row>
    <row r="153" spans="6:7" ht="12">
      <c r="F153" s="73"/>
      <c r="G153" s="73"/>
    </row>
    <row r="154" spans="6:7" ht="12">
      <c r="F154" s="73"/>
      <c r="G154" s="73"/>
    </row>
    <row r="155" spans="6:7" ht="12">
      <c r="F155" s="73"/>
      <c r="G155" s="73"/>
    </row>
    <row r="156" spans="6:7" ht="12">
      <c r="F156" s="73"/>
      <c r="G156" s="73"/>
    </row>
    <row r="157" spans="6:7" ht="12">
      <c r="F157" s="73"/>
      <c r="G157" s="73"/>
    </row>
    <row r="158" spans="6:7" ht="12">
      <c r="F158" s="73"/>
      <c r="G158" s="73"/>
    </row>
    <row r="159" spans="6:7" ht="12">
      <c r="F159" s="73"/>
      <c r="G159" s="73"/>
    </row>
    <row r="160" spans="6:7" ht="12">
      <c r="F160" s="73"/>
      <c r="G160" s="73"/>
    </row>
    <row r="161" spans="6:7" ht="12">
      <c r="F161" s="73"/>
      <c r="G161" s="73"/>
    </row>
    <row r="162" spans="6:7" ht="12">
      <c r="F162" s="73"/>
      <c r="G162" s="73"/>
    </row>
    <row r="163" spans="6:7" ht="12">
      <c r="F163" s="73"/>
      <c r="G163" s="73"/>
    </row>
    <row r="164" spans="6:7" ht="12">
      <c r="F164" s="73"/>
      <c r="G164" s="73"/>
    </row>
    <row r="165" spans="6:7" ht="12">
      <c r="F165" s="73"/>
      <c r="G165" s="73"/>
    </row>
    <row r="166" spans="6:7" ht="12">
      <c r="F166" s="73"/>
      <c r="G166" s="73"/>
    </row>
    <row r="167" spans="6:7" ht="12">
      <c r="F167" s="73"/>
      <c r="G167" s="73"/>
    </row>
    <row r="168" spans="6:7" ht="12">
      <c r="F168" s="73"/>
      <c r="G168" s="73"/>
    </row>
    <row r="169" spans="6:7" ht="12">
      <c r="F169" s="73"/>
      <c r="G169" s="73"/>
    </row>
    <row r="170" spans="6:7" ht="12">
      <c r="F170" s="73"/>
      <c r="G170" s="73"/>
    </row>
    <row r="171" spans="6:7" ht="12">
      <c r="F171" s="73"/>
      <c r="G171" s="73"/>
    </row>
    <row r="172" spans="6:7" ht="12">
      <c r="F172" s="73"/>
      <c r="G172" s="73"/>
    </row>
    <row r="173" spans="6:7" ht="12">
      <c r="F173" s="73"/>
      <c r="G173" s="73"/>
    </row>
    <row r="174" spans="6:7" ht="12">
      <c r="F174" s="73"/>
      <c r="G174" s="73"/>
    </row>
    <row r="175" spans="6:7" ht="12">
      <c r="F175" s="73"/>
      <c r="G175" s="73"/>
    </row>
    <row r="176" spans="6:7" ht="12">
      <c r="F176" s="73"/>
      <c r="G176" s="73"/>
    </row>
    <row r="177" spans="6:7" ht="12">
      <c r="F177" s="73"/>
      <c r="G177" s="73"/>
    </row>
    <row r="178" spans="6:7" ht="12">
      <c r="F178" s="73"/>
      <c r="G178" s="73"/>
    </row>
    <row r="179" spans="6:7" ht="12">
      <c r="F179" s="73"/>
      <c r="G179" s="73"/>
    </row>
    <row r="180" spans="6:7" ht="12" customHeight="1">
      <c r="F180" s="73"/>
      <c r="G180" s="73"/>
    </row>
    <row r="181" spans="6:7" ht="12">
      <c r="F181" s="73"/>
      <c r="G181" s="73"/>
    </row>
    <row r="182" spans="6:7" ht="12">
      <c r="F182" s="73"/>
      <c r="G182" s="73"/>
    </row>
    <row r="183" spans="6:7" ht="12">
      <c r="F183" s="75"/>
      <c r="G183" s="73"/>
    </row>
    <row r="184" spans="6:7" ht="12" customHeight="1">
      <c r="F184" s="73"/>
      <c r="G184" s="73"/>
    </row>
    <row r="185" spans="6:7" ht="12">
      <c r="F185" s="73"/>
      <c r="G185" s="73"/>
    </row>
    <row r="186" spans="6:7" ht="12" customHeight="1">
      <c r="F186" s="73"/>
      <c r="G186" s="73"/>
    </row>
    <row r="187" spans="6:7" ht="12">
      <c r="F187" s="73"/>
      <c r="G187" s="73"/>
    </row>
    <row r="188" spans="6:7" ht="12" customHeight="1">
      <c r="F188" s="73"/>
      <c r="G188" s="73"/>
    </row>
    <row r="191" ht="12" customHeight="1"/>
    <row r="195" ht="12" customHeight="1"/>
    <row r="199" spans="5:7" ht="12">
      <c r="E199" s="74"/>
      <c r="F199" s="75"/>
      <c r="G199" s="75"/>
    </row>
    <row r="200" spans="6:7" ht="12">
      <c r="F200" s="73"/>
      <c r="G200" s="73"/>
    </row>
    <row r="201" spans="6:7" ht="12">
      <c r="F201" s="73"/>
      <c r="G201" s="73"/>
    </row>
    <row r="202" spans="6:7" ht="12">
      <c r="F202" s="73"/>
      <c r="G202" s="73"/>
    </row>
    <row r="203" spans="6:7" ht="12">
      <c r="F203" s="73"/>
      <c r="G203" s="73"/>
    </row>
    <row r="204" spans="6:7" ht="12">
      <c r="F204" s="73"/>
      <c r="G204" s="73"/>
    </row>
    <row r="205" spans="6:7" ht="12">
      <c r="F205" s="73"/>
      <c r="G205" s="73"/>
    </row>
    <row r="206" spans="6:7" ht="12">
      <c r="F206" s="73"/>
      <c r="G206" s="73"/>
    </row>
    <row r="207" spans="6:7" ht="12">
      <c r="F207" s="73"/>
      <c r="G207" s="73"/>
    </row>
    <row r="208" spans="6:7" ht="12">
      <c r="F208" s="73"/>
      <c r="G208" s="73"/>
    </row>
    <row r="209" spans="6:7" ht="12">
      <c r="F209" s="73"/>
      <c r="G209" s="73"/>
    </row>
    <row r="210" spans="6:7" ht="12">
      <c r="F210" s="73"/>
      <c r="G210" s="73"/>
    </row>
    <row r="211" spans="6:7" ht="12">
      <c r="F211" s="73"/>
      <c r="G211" s="73"/>
    </row>
    <row r="212" spans="6:7" ht="12">
      <c r="F212" s="73"/>
      <c r="G212" s="73"/>
    </row>
    <row r="213" spans="6:7" ht="12">
      <c r="F213" s="73"/>
      <c r="G213" s="73"/>
    </row>
    <row r="214" spans="6:7" ht="12">
      <c r="F214" s="73"/>
      <c r="G214" s="73"/>
    </row>
    <row r="215" spans="6:7" ht="12" customHeight="1">
      <c r="F215" s="73"/>
      <c r="G215" s="73"/>
    </row>
    <row r="216" spans="6:7" ht="12">
      <c r="F216" s="73"/>
      <c r="G216" s="73"/>
    </row>
    <row r="217" spans="6:7" ht="12">
      <c r="F217" s="73"/>
      <c r="G217" s="73"/>
    </row>
    <row r="218" spans="6:7" ht="12">
      <c r="F218" s="73"/>
      <c r="G218" s="73"/>
    </row>
    <row r="219" spans="6:7" ht="12">
      <c r="F219" s="73"/>
      <c r="G219" s="73"/>
    </row>
    <row r="220" spans="6:7" ht="12">
      <c r="F220" s="73"/>
      <c r="G220" s="73"/>
    </row>
    <row r="221" spans="6:7" ht="12">
      <c r="F221" s="73"/>
      <c r="G221" s="73"/>
    </row>
    <row r="222" spans="6:7" ht="12">
      <c r="F222" s="73"/>
      <c r="G222" s="73"/>
    </row>
    <row r="223" spans="6:7" ht="12">
      <c r="F223" s="73"/>
      <c r="G223" s="73"/>
    </row>
    <row r="224" spans="6:7" ht="12">
      <c r="F224" s="73"/>
      <c r="G224" s="73"/>
    </row>
    <row r="225" spans="6:7" ht="12">
      <c r="F225" s="73"/>
      <c r="G225" s="73"/>
    </row>
    <row r="226" spans="6:7" ht="12">
      <c r="F226" s="73"/>
      <c r="G226" s="73"/>
    </row>
    <row r="227" spans="6:7" ht="12">
      <c r="F227" s="73"/>
      <c r="G227" s="73"/>
    </row>
    <row r="228" spans="6:7" ht="12">
      <c r="F228" s="73"/>
      <c r="G228" s="73"/>
    </row>
    <row r="229" spans="6:7" ht="12">
      <c r="F229" s="73"/>
      <c r="G229" s="73"/>
    </row>
    <row r="230" spans="6:7" ht="12">
      <c r="F230" s="73"/>
      <c r="G230" s="73"/>
    </row>
    <row r="231" spans="6:7" ht="12">
      <c r="F231" s="73"/>
      <c r="G231" s="73"/>
    </row>
    <row r="232" spans="6:7" ht="12">
      <c r="F232" s="73"/>
      <c r="G232" s="73"/>
    </row>
    <row r="233" spans="6:7" ht="12">
      <c r="F233" s="73"/>
      <c r="G233" s="73"/>
    </row>
    <row r="234" spans="6:7" ht="12">
      <c r="F234" s="73"/>
      <c r="G234" s="73"/>
    </row>
    <row r="235" spans="6:7" ht="12">
      <c r="F235" s="73"/>
      <c r="G235" s="73"/>
    </row>
    <row r="236" spans="6:7" ht="12">
      <c r="F236" s="73"/>
      <c r="G236" s="73"/>
    </row>
    <row r="237" spans="6:7" ht="12">
      <c r="F237" s="73"/>
      <c r="G237" s="73"/>
    </row>
    <row r="238" spans="6:7" ht="12">
      <c r="F238" s="73"/>
      <c r="G238" s="73"/>
    </row>
    <row r="239" spans="6:7" ht="12">
      <c r="F239" s="73"/>
      <c r="G239" s="73"/>
    </row>
    <row r="240" spans="6:7" ht="12">
      <c r="F240" s="73"/>
      <c r="G240" s="73"/>
    </row>
    <row r="241" spans="6:7" ht="12">
      <c r="F241" s="73"/>
      <c r="G241" s="73"/>
    </row>
    <row r="242" spans="6:7" ht="12">
      <c r="F242" s="73"/>
      <c r="G242" s="73"/>
    </row>
    <row r="243" spans="6:7" ht="12">
      <c r="F243" s="73"/>
      <c r="G243" s="73"/>
    </row>
    <row r="244" spans="6:7" ht="12">
      <c r="F244" s="73"/>
      <c r="G244" s="73"/>
    </row>
    <row r="245" spans="6:7" ht="12">
      <c r="F245" s="73"/>
      <c r="G245" s="73"/>
    </row>
    <row r="246" spans="6:7" ht="12">
      <c r="F246" s="73"/>
      <c r="G246" s="73"/>
    </row>
    <row r="247" spans="6:7" ht="12">
      <c r="F247" s="75"/>
      <c r="G247" s="73"/>
    </row>
    <row r="248" spans="6:7" ht="12" customHeight="1">
      <c r="F248" s="73"/>
      <c r="G248" s="73"/>
    </row>
    <row r="249" spans="6:7" ht="12">
      <c r="F249" s="73"/>
      <c r="G249" s="73"/>
    </row>
    <row r="250" spans="6:7" ht="12" customHeight="1">
      <c r="F250" s="73"/>
      <c r="G250" s="73"/>
    </row>
    <row r="251" spans="6:7" ht="12">
      <c r="F251" s="73"/>
      <c r="G251" s="73"/>
    </row>
    <row r="252" spans="6:7" ht="12" customHeight="1">
      <c r="F252" s="73"/>
      <c r="G252" s="73"/>
    </row>
    <row r="255" ht="12" customHeight="1"/>
    <row r="259" ht="12" customHeight="1"/>
    <row r="263" spans="5:7" ht="12">
      <c r="E263" s="74"/>
      <c r="F263" s="75"/>
      <c r="G263" s="75"/>
    </row>
    <row r="264" spans="6:7" ht="12">
      <c r="F264" s="73"/>
      <c r="G264" s="73"/>
    </row>
    <row r="265" spans="6:7" ht="12">
      <c r="F265" s="73"/>
      <c r="G265" s="73"/>
    </row>
    <row r="266" spans="6:7" ht="12">
      <c r="F266" s="73"/>
      <c r="G266" s="73"/>
    </row>
    <row r="267" spans="6:7" ht="12">
      <c r="F267" s="73"/>
      <c r="G267" s="73"/>
    </row>
    <row r="268" spans="6:7" ht="12">
      <c r="F268" s="73"/>
      <c r="G268" s="73"/>
    </row>
    <row r="269" spans="6:7" ht="12">
      <c r="F269" s="73"/>
      <c r="G269" s="73"/>
    </row>
    <row r="270" spans="6:7" ht="12">
      <c r="F270" s="73"/>
      <c r="G270" s="73"/>
    </row>
    <row r="271" spans="6:7" ht="12">
      <c r="F271" s="73"/>
      <c r="G271" s="73"/>
    </row>
    <row r="272" spans="6:7" ht="12">
      <c r="F272" s="73"/>
      <c r="G272" s="73"/>
    </row>
    <row r="273" spans="6:7" ht="12">
      <c r="F273" s="73"/>
      <c r="G273" s="73"/>
    </row>
    <row r="274" spans="6:7" ht="12">
      <c r="F274" s="73"/>
      <c r="G274" s="73"/>
    </row>
    <row r="275" spans="6:7" ht="12">
      <c r="F275" s="73"/>
      <c r="G275" s="73"/>
    </row>
    <row r="276" spans="6:7" ht="12">
      <c r="F276" s="73"/>
      <c r="G276" s="73"/>
    </row>
    <row r="277" spans="6:7" ht="12">
      <c r="F277" s="73"/>
      <c r="G277" s="73"/>
    </row>
    <row r="278" spans="6:7" ht="12">
      <c r="F278" s="73"/>
      <c r="G278" s="73"/>
    </row>
    <row r="279" spans="6:7" ht="12" customHeight="1">
      <c r="F279" s="73"/>
      <c r="G279" s="73"/>
    </row>
    <row r="280" spans="6:7" ht="12">
      <c r="F280" s="73"/>
      <c r="G280" s="73"/>
    </row>
    <row r="281" spans="6:7" ht="12">
      <c r="F281" s="73"/>
      <c r="G281" s="73"/>
    </row>
    <row r="282" spans="6:7" ht="12">
      <c r="F282" s="73"/>
      <c r="G282" s="73"/>
    </row>
    <row r="283" spans="6:7" ht="12">
      <c r="F283" s="73"/>
      <c r="G283" s="73"/>
    </row>
    <row r="284" spans="6:7" ht="12">
      <c r="F284" s="73"/>
      <c r="G284" s="73"/>
    </row>
    <row r="285" spans="6:7" ht="12">
      <c r="F285" s="73"/>
      <c r="G285" s="73"/>
    </row>
    <row r="286" spans="6:7" ht="12">
      <c r="F286" s="73"/>
      <c r="G286" s="73"/>
    </row>
    <row r="287" spans="6:7" ht="12">
      <c r="F287" s="73"/>
      <c r="G287" s="73"/>
    </row>
    <row r="288" spans="6:7" ht="12">
      <c r="F288" s="73"/>
      <c r="G288" s="73"/>
    </row>
    <row r="289" spans="6:7" ht="12">
      <c r="F289" s="73"/>
      <c r="G289" s="73"/>
    </row>
    <row r="290" spans="6:7" ht="12">
      <c r="F290" s="73"/>
      <c r="G290" s="73"/>
    </row>
    <row r="291" spans="6:7" ht="12">
      <c r="F291" s="73"/>
      <c r="G291" s="73"/>
    </row>
    <row r="292" spans="6:7" ht="12">
      <c r="F292" s="73"/>
      <c r="G292" s="73"/>
    </row>
    <row r="293" spans="6:7" ht="12">
      <c r="F293" s="73"/>
      <c r="G293" s="73"/>
    </row>
    <row r="294" spans="6:7" ht="12">
      <c r="F294" s="73"/>
      <c r="G294" s="73"/>
    </row>
    <row r="295" spans="6:7" ht="12">
      <c r="F295" s="73"/>
      <c r="G295" s="73"/>
    </row>
    <row r="296" spans="6:7" ht="12">
      <c r="F296" s="73"/>
      <c r="G296" s="73"/>
    </row>
    <row r="297" spans="6:7" ht="12">
      <c r="F297" s="73"/>
      <c r="G297" s="73"/>
    </row>
    <row r="298" spans="6:7" ht="12">
      <c r="F298" s="73"/>
      <c r="G298" s="73"/>
    </row>
    <row r="299" spans="6:7" ht="12">
      <c r="F299" s="73"/>
      <c r="G299" s="73"/>
    </row>
    <row r="300" spans="6:7" ht="12">
      <c r="F300" s="73"/>
      <c r="G300" s="73"/>
    </row>
    <row r="301" spans="6:7" ht="12">
      <c r="F301" s="73"/>
      <c r="G301" s="73"/>
    </row>
    <row r="302" spans="6:7" ht="12">
      <c r="F302" s="73"/>
      <c r="G302" s="73"/>
    </row>
    <row r="303" spans="6:7" ht="12">
      <c r="F303" s="73"/>
      <c r="G303" s="73"/>
    </row>
    <row r="304" spans="6:7" ht="12">
      <c r="F304" s="73"/>
      <c r="G304" s="73"/>
    </row>
    <row r="305" spans="6:7" ht="12">
      <c r="F305" s="73"/>
      <c r="G305" s="73"/>
    </row>
    <row r="306" spans="6:7" ht="12">
      <c r="F306" s="73"/>
      <c r="G306" s="73"/>
    </row>
    <row r="307" spans="6:7" ht="12">
      <c r="F307" s="73"/>
      <c r="G307" s="73"/>
    </row>
    <row r="308" spans="6:7" ht="12">
      <c r="F308" s="73"/>
      <c r="G308" s="73"/>
    </row>
    <row r="309" spans="6:7" ht="12">
      <c r="F309" s="73"/>
      <c r="G309" s="73"/>
    </row>
    <row r="310" spans="6:7" ht="12">
      <c r="F310" s="73"/>
      <c r="G310" s="73"/>
    </row>
    <row r="311" spans="6:7" ht="12">
      <c r="F311" s="75"/>
      <c r="G311" s="73"/>
    </row>
    <row r="312" spans="6:7" ht="12" customHeight="1">
      <c r="F312" s="73"/>
      <c r="G312" s="73"/>
    </row>
    <row r="313" spans="6:7" ht="12">
      <c r="F313" s="73"/>
      <c r="G313" s="73"/>
    </row>
    <row r="314" spans="6:7" ht="12" customHeight="1">
      <c r="F314" s="73"/>
      <c r="G314" s="73"/>
    </row>
    <row r="315" spans="6:7" ht="12">
      <c r="F315" s="73"/>
      <c r="G315" s="73"/>
    </row>
    <row r="316" spans="6:7" ht="12" customHeight="1">
      <c r="F316" s="73"/>
      <c r="G316" s="73"/>
    </row>
  </sheetData>
  <sheetProtection/>
  <printOptions horizontalCentered="1"/>
  <pageMargins left="0.5" right="0.5" top="0.75" bottom="0.5" header="0.5" footer="0.5"/>
  <pageSetup orientation="portrait" scale="72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CC"/>
  </sheetPr>
  <dimension ref="A2:I316"/>
  <sheetViews>
    <sheetView workbookViewId="0" topLeftCell="A1">
      <selection activeCell="B39" sqref="B39"/>
    </sheetView>
  </sheetViews>
  <sheetFormatPr defaultColWidth="13.140625" defaultRowHeight="12.75"/>
  <cols>
    <col min="1" max="1" width="42.8515625" style="30" customWidth="1"/>
    <col min="2" max="2" width="19.7109375" style="30" customWidth="1"/>
    <col min="3" max="3" width="6.8515625" style="30" customWidth="1"/>
    <col min="4" max="4" width="8.421875" style="30" customWidth="1"/>
    <col min="5" max="5" width="5.8515625" style="30" customWidth="1"/>
    <col min="6" max="6" width="12.7109375" style="30" customWidth="1"/>
    <col min="7" max="7" width="12.8515625" style="30" customWidth="1"/>
    <col min="8" max="8" width="12.00390625" style="30" customWidth="1"/>
    <col min="9" max="9" width="12.140625" style="30" customWidth="1"/>
    <col min="10" max="10" width="13.140625" style="30" customWidth="1"/>
    <col min="11" max="11" width="3.8515625" style="30" customWidth="1"/>
    <col min="12" max="15" width="13.140625" style="30" customWidth="1"/>
    <col min="16" max="16" width="3.8515625" style="30" customWidth="1"/>
    <col min="17" max="20" width="13.140625" style="30" customWidth="1"/>
    <col min="21" max="21" width="3.8515625" style="30" customWidth="1"/>
    <col min="22" max="24" width="13.140625" style="30" customWidth="1"/>
    <col min="25" max="25" width="14.421875" style="30" customWidth="1"/>
    <col min="26" max="32" width="13.140625" style="30" customWidth="1"/>
    <col min="33" max="33" width="2.8515625" style="30" customWidth="1"/>
    <col min="34" max="16384" width="13.140625" style="30" customWidth="1"/>
  </cols>
  <sheetData>
    <row r="2" spans="1:7" s="28" customFormat="1" ht="12.75" thickBot="1">
      <c r="A2" s="24" t="s">
        <v>123</v>
      </c>
      <c r="C2" s="29"/>
      <c r="D2" s="30"/>
      <c r="E2" s="30"/>
      <c r="F2" s="31"/>
      <c r="G2" s="26"/>
    </row>
    <row r="3" spans="1:7" s="28" customFormat="1" ht="34.5" customHeight="1">
      <c r="A3" s="371" t="s">
        <v>177</v>
      </c>
      <c r="B3" s="32"/>
      <c r="C3" s="33"/>
      <c r="D3" s="257"/>
      <c r="E3" s="258" t="s">
        <v>81</v>
      </c>
      <c r="F3" s="259"/>
      <c r="G3" s="260"/>
    </row>
    <row r="4" spans="1:7" s="28" customFormat="1" ht="15" customHeight="1">
      <c r="A4" s="34" t="s">
        <v>82</v>
      </c>
      <c r="B4" s="35"/>
      <c r="D4" s="261" t="s">
        <v>83</v>
      </c>
      <c r="E4" s="262"/>
      <c r="F4" s="263" t="s">
        <v>68</v>
      </c>
      <c r="G4" s="264"/>
    </row>
    <row r="5" spans="1:7" s="28" customFormat="1" ht="15" customHeight="1">
      <c r="A5" s="217"/>
      <c r="B5" s="238"/>
      <c r="C5" s="27"/>
      <c r="D5" s="265"/>
      <c r="E5" s="266"/>
      <c r="F5" s="267" t="s">
        <v>47</v>
      </c>
      <c r="G5" s="268" t="s">
        <v>48</v>
      </c>
    </row>
    <row r="6" spans="1:7" ht="15" customHeight="1">
      <c r="A6" s="34" t="s">
        <v>70</v>
      </c>
      <c r="B6" s="35"/>
      <c r="C6" s="28"/>
      <c r="D6" s="261" t="s">
        <v>71</v>
      </c>
      <c r="E6" s="269"/>
      <c r="F6" s="269"/>
      <c r="G6" s="270"/>
    </row>
    <row r="7" spans="1:7" s="28" customFormat="1" ht="15" customHeight="1" thickBot="1">
      <c r="A7" s="37"/>
      <c r="B7" s="36"/>
      <c r="C7" s="27"/>
      <c r="D7" s="271"/>
      <c r="E7" s="272"/>
      <c r="F7" s="272"/>
      <c r="G7" s="273"/>
    </row>
    <row r="8" spans="1:7" s="28" customFormat="1" ht="15" customHeight="1">
      <c r="A8" s="38" t="s">
        <v>72</v>
      </c>
      <c r="B8" s="39"/>
      <c r="C8" s="38" t="s">
        <v>73</v>
      </c>
      <c r="D8" s="39"/>
      <c r="E8" s="40"/>
      <c r="F8" s="41" t="s">
        <v>74</v>
      </c>
      <c r="G8" s="41" t="s">
        <v>74</v>
      </c>
    </row>
    <row r="9" spans="1:7" s="28" customFormat="1" ht="15" customHeight="1">
      <c r="A9" s="34" t="s">
        <v>99</v>
      </c>
      <c r="B9" s="35"/>
      <c r="C9" s="42" t="s">
        <v>55</v>
      </c>
      <c r="D9" s="43"/>
      <c r="E9" s="44"/>
      <c r="F9" s="45" t="s">
        <v>21</v>
      </c>
      <c r="G9" s="45" t="s">
        <v>42</v>
      </c>
    </row>
    <row r="10" spans="1:7" s="28" customFormat="1" ht="15" customHeight="1">
      <c r="A10" s="46"/>
      <c r="B10" s="47"/>
      <c r="C10" s="48" t="s">
        <v>43</v>
      </c>
      <c r="D10" s="49" t="s">
        <v>44</v>
      </c>
      <c r="E10" s="49" t="s">
        <v>45</v>
      </c>
      <c r="F10" s="49" t="s">
        <v>9</v>
      </c>
      <c r="G10" s="49" t="s">
        <v>10</v>
      </c>
    </row>
    <row r="11" spans="1:7" s="28" customFormat="1" ht="15" customHeight="1">
      <c r="A11" s="188" t="s">
        <v>11</v>
      </c>
      <c r="B11" s="189"/>
      <c r="C11" s="394">
        <f>+'Detail Budget'!E12</f>
        <v>0</v>
      </c>
      <c r="D11" s="52"/>
      <c r="E11" s="53"/>
      <c r="F11" s="195">
        <f>+'Detail Budget'!F12</f>
        <v>0</v>
      </c>
      <c r="G11" s="54"/>
    </row>
    <row r="12" spans="1:7" s="28" customFormat="1" ht="15" customHeight="1">
      <c r="A12" s="188" t="s">
        <v>12</v>
      </c>
      <c r="B12" s="190"/>
      <c r="C12" s="394">
        <f>+'Detail Budget'!E13</f>
        <v>0</v>
      </c>
      <c r="D12" s="52"/>
      <c r="E12" s="53"/>
      <c r="F12" s="195">
        <f>+'Detail Budget'!F13</f>
        <v>0</v>
      </c>
      <c r="G12" s="56"/>
    </row>
    <row r="13" spans="1:7" s="28" customFormat="1" ht="15" customHeight="1">
      <c r="A13" s="188" t="s">
        <v>65</v>
      </c>
      <c r="B13" s="190"/>
      <c r="C13" s="394">
        <f>+'Detail Budget'!E14</f>
        <v>0</v>
      </c>
      <c r="D13" s="52"/>
      <c r="E13" s="53"/>
      <c r="F13" s="195">
        <f>+'Detail Budget'!F14</f>
        <v>0</v>
      </c>
      <c r="G13" s="56"/>
    </row>
    <row r="14" spans="1:7" s="28" customFormat="1" ht="15" customHeight="1">
      <c r="A14" s="188" t="s">
        <v>66</v>
      </c>
      <c r="B14" s="190"/>
      <c r="C14" s="394">
        <f>+'Detail Budget'!E15</f>
        <v>0</v>
      </c>
      <c r="D14" s="52"/>
      <c r="E14" s="53"/>
      <c r="F14" s="195">
        <f>+'Detail Budget'!F15</f>
        <v>0</v>
      </c>
      <c r="G14" s="56"/>
    </row>
    <row r="15" spans="1:7" s="28" customFormat="1" ht="15" customHeight="1">
      <c r="A15" s="188" t="s">
        <v>107</v>
      </c>
      <c r="B15" s="190"/>
      <c r="C15" s="394">
        <f>+'Detail Budget'!E16</f>
        <v>0</v>
      </c>
      <c r="D15" s="52"/>
      <c r="E15" s="53"/>
      <c r="F15" s="195">
        <f>+'Detail Budget'!F16</f>
        <v>0</v>
      </c>
      <c r="G15" s="57"/>
    </row>
    <row r="16" spans="1:7" s="28" customFormat="1" ht="15" customHeight="1">
      <c r="A16" s="365" t="s">
        <v>166</v>
      </c>
      <c r="B16" s="190"/>
      <c r="C16" s="394">
        <f>+'Detail Budget'!E17</f>
        <v>0</v>
      </c>
      <c r="D16" s="52"/>
      <c r="E16" s="53"/>
      <c r="F16" s="195">
        <f>+'Detail Budget'!F17</f>
        <v>0</v>
      </c>
      <c r="G16" s="56"/>
    </row>
    <row r="17" spans="1:7" s="28" customFormat="1" ht="15" customHeight="1">
      <c r="A17" s="365" t="s">
        <v>167</v>
      </c>
      <c r="B17" s="190"/>
      <c r="C17" s="227">
        <f>SUM(C11:C16)</f>
        <v>0</v>
      </c>
      <c r="D17" s="51">
        <f>SUM(D11:D16)</f>
        <v>0</v>
      </c>
      <c r="E17" s="51">
        <f>SUM(E11:E16)</f>
        <v>0</v>
      </c>
      <c r="F17" s="228">
        <f>SUM(F11:F16)</f>
        <v>0</v>
      </c>
      <c r="G17" s="56"/>
    </row>
    <row r="18" spans="1:7" s="28" customFormat="1" ht="15" customHeight="1">
      <c r="A18" s="58" t="s">
        <v>108</v>
      </c>
      <c r="B18" s="237"/>
      <c r="C18" s="274"/>
      <c r="D18" s="275"/>
      <c r="E18" s="276"/>
      <c r="F18" s="277"/>
      <c r="G18" s="278"/>
    </row>
    <row r="19" spans="1:7" s="28" customFormat="1" ht="15" customHeight="1">
      <c r="A19" s="365" t="s">
        <v>168</v>
      </c>
      <c r="B19" s="55"/>
      <c r="C19" s="43"/>
      <c r="D19" s="43"/>
      <c r="E19" s="44"/>
      <c r="F19" s="228">
        <f>+'Detail Budget'!F20</f>
        <v>0</v>
      </c>
      <c r="G19" s="56"/>
    </row>
    <row r="20" spans="1:7" s="28" customFormat="1" ht="15" customHeight="1">
      <c r="A20" s="365" t="s">
        <v>169</v>
      </c>
      <c r="B20" s="50"/>
      <c r="C20" s="236"/>
      <c r="D20" s="60"/>
      <c r="E20" s="44"/>
      <c r="F20" s="228">
        <f>+'Detail Budget'!F21</f>
        <v>0</v>
      </c>
      <c r="G20" s="56"/>
    </row>
    <row r="21" spans="1:7" s="28" customFormat="1" ht="15" customHeight="1">
      <c r="A21" s="365" t="s">
        <v>170</v>
      </c>
      <c r="B21" s="55"/>
      <c r="C21" s="43"/>
      <c r="D21" s="43"/>
      <c r="E21" s="60"/>
      <c r="F21" s="195">
        <f>+'Detail Budget'!F22</f>
        <v>0</v>
      </c>
      <c r="G21" s="56"/>
    </row>
    <row r="22" spans="1:7" s="28" customFormat="1" ht="15" customHeight="1">
      <c r="A22" s="365" t="s">
        <v>171</v>
      </c>
      <c r="B22" s="50"/>
      <c r="C22" s="60"/>
      <c r="D22" s="60"/>
      <c r="E22" s="60"/>
      <c r="F22" s="195">
        <f>+'Detail Budget'!F23</f>
        <v>0</v>
      </c>
      <c r="G22" s="56"/>
    </row>
    <row r="23" spans="1:7" s="28" customFormat="1" ht="15" customHeight="1">
      <c r="A23" s="365" t="s">
        <v>173</v>
      </c>
      <c r="B23" s="50"/>
      <c r="C23" s="60"/>
      <c r="D23" s="60"/>
      <c r="E23" s="60"/>
      <c r="F23" s="195">
        <f>+'Detail Budget'!F24</f>
        <v>0</v>
      </c>
      <c r="G23" s="56"/>
    </row>
    <row r="24" spans="1:7" s="28" customFormat="1" ht="15" customHeight="1">
      <c r="A24" s="365" t="s">
        <v>172</v>
      </c>
      <c r="B24" s="50"/>
      <c r="C24" s="60"/>
      <c r="D24" s="60"/>
      <c r="E24" s="60"/>
      <c r="F24" s="195">
        <f>+'Detail Budget'!F25</f>
        <v>0</v>
      </c>
      <c r="G24" s="56"/>
    </row>
    <row r="25" spans="1:7" s="28" customFormat="1" ht="15" customHeight="1">
      <c r="A25" s="58" t="s">
        <v>51</v>
      </c>
      <c r="B25" s="50"/>
      <c r="C25" s="60"/>
      <c r="D25" s="60"/>
      <c r="E25" s="60"/>
      <c r="F25" s="59">
        <f>F17+SUM(F19:F24)</f>
        <v>0</v>
      </c>
      <c r="G25" s="56"/>
    </row>
    <row r="26" spans="1:7" s="28" customFormat="1" ht="15" customHeight="1">
      <c r="A26" s="58" t="s">
        <v>52</v>
      </c>
      <c r="B26" s="50"/>
      <c r="C26" s="60"/>
      <c r="D26" s="60"/>
      <c r="E26" s="60"/>
      <c r="F26" s="195">
        <f>+'Detail Budget'!F29</f>
        <v>0</v>
      </c>
      <c r="G26" s="56"/>
    </row>
    <row r="27" spans="1:7" s="28" customFormat="1" ht="15" customHeight="1">
      <c r="A27" s="58" t="s">
        <v>53</v>
      </c>
      <c r="B27" s="50"/>
      <c r="C27" s="60"/>
      <c r="D27" s="60"/>
      <c r="E27" s="60"/>
      <c r="F27" s="59">
        <f>F25+F26</f>
        <v>0</v>
      </c>
      <c r="G27" s="56"/>
    </row>
    <row r="28" spans="1:7" s="28" customFormat="1" ht="15" customHeight="1">
      <c r="A28" s="38" t="s">
        <v>131</v>
      </c>
      <c r="B28" s="39"/>
      <c r="C28" s="61"/>
      <c r="D28" s="61"/>
      <c r="E28" s="61"/>
      <c r="F28" s="279"/>
      <c r="G28" s="280"/>
    </row>
    <row r="29" spans="1:7" s="28" customFormat="1" ht="15" customHeight="1">
      <c r="A29" s="197"/>
      <c r="B29" s="198"/>
      <c r="C29" s="199"/>
      <c r="D29" s="199"/>
      <c r="E29" s="199"/>
      <c r="F29" s="281"/>
      <c r="G29" s="282"/>
    </row>
    <row r="30" spans="1:7" s="28" customFormat="1" ht="15" customHeight="1">
      <c r="A30" s="197"/>
      <c r="B30" s="198"/>
      <c r="C30" s="199"/>
      <c r="D30" s="199"/>
      <c r="E30" s="199"/>
      <c r="F30" s="281"/>
      <c r="G30" s="282"/>
    </row>
    <row r="31" spans="1:7" s="28" customFormat="1" ht="15" customHeight="1">
      <c r="A31" s="366" t="s">
        <v>132</v>
      </c>
      <c r="B31" s="367"/>
      <c r="C31" s="368"/>
      <c r="D31" s="368"/>
      <c r="E31" s="369"/>
      <c r="F31" s="195">
        <f>+'Detail Budget'!F35</f>
        <v>0</v>
      </c>
      <c r="G31" s="62"/>
    </row>
    <row r="32" spans="1:7" s="28" customFormat="1" ht="15" customHeight="1">
      <c r="A32" s="58" t="s">
        <v>133</v>
      </c>
      <c r="B32" s="50"/>
      <c r="C32" s="60"/>
      <c r="D32" s="60"/>
      <c r="E32" s="60"/>
      <c r="F32" s="195">
        <f>+'Detail Budget'!F45</f>
        <v>0</v>
      </c>
      <c r="G32" s="56"/>
    </row>
    <row r="33" spans="1:7" s="28" customFormat="1" ht="15" customHeight="1">
      <c r="A33" s="58" t="s">
        <v>40</v>
      </c>
      <c r="B33" s="50"/>
      <c r="C33" s="60"/>
      <c r="D33" s="60"/>
      <c r="E33" s="60"/>
      <c r="F33" s="195">
        <f>+'Detail Budget'!F54</f>
        <v>0</v>
      </c>
      <c r="G33" s="56"/>
    </row>
    <row r="34" spans="1:7" s="28" customFormat="1" ht="15" customHeight="1">
      <c r="A34" s="38" t="s">
        <v>84</v>
      </c>
      <c r="B34" s="229"/>
      <c r="C34" s="61"/>
      <c r="D34" s="61"/>
      <c r="E34" s="40"/>
      <c r="F34" s="283"/>
      <c r="G34" s="284"/>
    </row>
    <row r="35" spans="1:7" s="28" customFormat="1" ht="15" customHeight="1">
      <c r="A35" s="370" t="s">
        <v>174</v>
      </c>
      <c r="B35" s="374">
        <v>0</v>
      </c>
      <c r="E35" s="63"/>
      <c r="F35" s="283"/>
      <c r="G35" s="284"/>
    </row>
    <row r="36" spans="1:7" s="28" customFormat="1" ht="15" customHeight="1">
      <c r="A36" s="34" t="s">
        <v>85</v>
      </c>
      <c r="B36" s="374">
        <v>0</v>
      </c>
      <c r="E36" s="63"/>
      <c r="F36" s="283"/>
      <c r="G36" s="284"/>
    </row>
    <row r="37" spans="1:7" s="28" customFormat="1" ht="15" customHeight="1">
      <c r="A37" s="34" t="s">
        <v>69</v>
      </c>
      <c r="B37" s="374">
        <v>0</v>
      </c>
      <c r="E37" s="63"/>
      <c r="F37" s="283"/>
      <c r="G37" s="284"/>
    </row>
    <row r="38" spans="1:7" s="28" customFormat="1" ht="15" customHeight="1">
      <c r="A38" s="373" t="s">
        <v>176</v>
      </c>
      <c r="B38" s="374">
        <v>0</v>
      </c>
      <c r="C38" s="64"/>
      <c r="D38" s="43"/>
      <c r="E38" s="44"/>
      <c r="F38" s="285"/>
      <c r="G38" s="286"/>
    </row>
    <row r="39" spans="1:7" s="28" customFormat="1" ht="15" customHeight="1">
      <c r="A39" s="372" t="s">
        <v>121</v>
      </c>
      <c r="B39" s="50" t="s">
        <v>49</v>
      </c>
      <c r="C39" s="60"/>
      <c r="D39" s="230"/>
      <c r="E39" s="60"/>
      <c r="F39" s="195">
        <f>SUM(B35:B38)</f>
        <v>0</v>
      </c>
      <c r="G39" s="56"/>
    </row>
    <row r="40" spans="1:7" s="28" customFormat="1" ht="15" customHeight="1">
      <c r="A40" s="58" t="s">
        <v>50</v>
      </c>
      <c r="B40" s="50"/>
      <c r="C40" s="60"/>
      <c r="D40" s="60"/>
      <c r="E40" s="60"/>
      <c r="F40" s="287"/>
      <c r="G40" s="278"/>
    </row>
    <row r="41" spans="1:7" s="28" customFormat="1" ht="15" customHeight="1">
      <c r="A41" s="58" t="s">
        <v>6</v>
      </c>
      <c r="B41" s="50"/>
      <c r="C41" s="60"/>
      <c r="D41" s="60"/>
      <c r="E41" s="60"/>
      <c r="F41" s="195">
        <f>+'Detail Budget'!F61</f>
        <v>0</v>
      </c>
      <c r="G41" s="56"/>
    </row>
    <row r="42" spans="1:7" s="28" customFormat="1" ht="15" customHeight="1">
      <c r="A42" s="58" t="s">
        <v>7</v>
      </c>
      <c r="B42" s="50"/>
      <c r="C42" s="60"/>
      <c r="D42" s="60"/>
      <c r="E42" s="60"/>
      <c r="F42" s="195">
        <f>+'Detail Budget'!F68</f>
        <v>0</v>
      </c>
      <c r="G42" s="56"/>
    </row>
    <row r="43" spans="1:7" s="28" customFormat="1" ht="15" customHeight="1">
      <c r="A43" s="58" t="s">
        <v>41</v>
      </c>
      <c r="B43" s="50"/>
      <c r="C43" s="60"/>
      <c r="D43" s="60"/>
      <c r="E43" s="60"/>
      <c r="F43" s="195">
        <f>+'Detail Budget'!F75</f>
        <v>0</v>
      </c>
      <c r="G43" s="56"/>
    </row>
    <row r="44" spans="1:7" s="28" customFormat="1" ht="15" customHeight="1">
      <c r="A44" s="58" t="s">
        <v>61</v>
      </c>
      <c r="B44" s="50"/>
      <c r="C44" s="60"/>
      <c r="D44" s="60"/>
      <c r="E44" s="60"/>
      <c r="F44" s="195">
        <f>+'Detail Budget'!F81</f>
        <v>0</v>
      </c>
      <c r="G44" s="56"/>
    </row>
    <row r="45" spans="1:7" s="28" customFormat="1" ht="15" customHeight="1">
      <c r="A45" s="58" t="s">
        <v>91</v>
      </c>
      <c r="B45" s="50"/>
      <c r="C45" s="60"/>
      <c r="D45" s="60"/>
      <c r="E45" s="60"/>
      <c r="F45" s="195">
        <f>+'Detail Budget'!F88</f>
        <v>0</v>
      </c>
      <c r="G45" s="56"/>
    </row>
    <row r="46" spans="1:7" s="28" customFormat="1" ht="15" customHeight="1">
      <c r="A46" s="34" t="s">
        <v>62</v>
      </c>
      <c r="B46" s="35"/>
      <c r="C46" s="60"/>
      <c r="D46" s="60"/>
      <c r="E46" s="60"/>
      <c r="F46" s="195">
        <f>+'Detail Budget'!F96</f>
        <v>0</v>
      </c>
      <c r="G46" s="56"/>
    </row>
    <row r="47" spans="1:7" s="28" customFormat="1" ht="15" customHeight="1">
      <c r="A47" s="58" t="s">
        <v>78</v>
      </c>
      <c r="B47" s="50"/>
      <c r="C47" s="60"/>
      <c r="D47" s="60"/>
      <c r="E47" s="60"/>
      <c r="F47" s="195">
        <f>SUM(F41:F46)</f>
        <v>0</v>
      </c>
      <c r="G47" s="56"/>
    </row>
    <row r="48" spans="1:8" s="28" customFormat="1" ht="15" customHeight="1">
      <c r="A48" s="58" t="s">
        <v>79</v>
      </c>
      <c r="B48" s="50"/>
      <c r="C48" s="60"/>
      <c r="D48" s="60"/>
      <c r="E48" s="60"/>
      <c r="F48" s="195">
        <f>F27+F31+F32+F33+F39+F47</f>
        <v>0</v>
      </c>
      <c r="G48" s="56"/>
      <c r="H48" s="65"/>
    </row>
    <row r="49" spans="1:7" s="28" customFormat="1" ht="15" customHeight="1">
      <c r="A49" s="38" t="s">
        <v>18</v>
      </c>
      <c r="B49" s="39"/>
      <c r="C49" s="61"/>
      <c r="D49" s="61"/>
      <c r="E49" s="40"/>
      <c r="F49" s="288"/>
      <c r="G49" s="289"/>
    </row>
    <row r="50" spans="1:7" s="28" customFormat="1" ht="15" customHeight="1">
      <c r="A50" s="197"/>
      <c r="B50" s="198"/>
      <c r="C50" s="199"/>
      <c r="D50" s="199"/>
      <c r="E50" s="201"/>
      <c r="F50" s="290"/>
      <c r="G50" s="286"/>
    </row>
    <row r="51" spans="1:9" s="28" customFormat="1" ht="15" customHeight="1">
      <c r="A51" s="202"/>
      <c r="B51" s="203"/>
      <c r="C51" s="200"/>
      <c r="D51" s="200"/>
      <c r="E51" s="204"/>
      <c r="F51" s="195">
        <f>+'Detail Budget'!F109+'Detail Budget'!F116</f>
        <v>0</v>
      </c>
      <c r="G51" s="66"/>
      <c r="I51" s="65"/>
    </row>
    <row r="52" spans="1:7" s="28" customFormat="1" ht="15" customHeight="1">
      <c r="A52" s="58" t="s">
        <v>54</v>
      </c>
      <c r="B52" s="50"/>
      <c r="C52" s="60"/>
      <c r="D52" s="60"/>
      <c r="E52" s="60"/>
      <c r="F52" s="195">
        <f>F48+F51</f>
        <v>0</v>
      </c>
      <c r="G52" s="56"/>
    </row>
    <row r="53" spans="1:7" s="28" customFormat="1" ht="15" customHeight="1">
      <c r="A53" s="58" t="s">
        <v>20</v>
      </c>
      <c r="B53" s="50"/>
      <c r="C53" s="60"/>
      <c r="D53" s="60"/>
      <c r="E53" s="60"/>
      <c r="F53" s="59"/>
      <c r="G53" s="56"/>
    </row>
    <row r="54" spans="1:8" s="28" customFormat="1" ht="15" customHeight="1" thickBot="1">
      <c r="A54" s="67" t="s">
        <v>102</v>
      </c>
      <c r="B54" s="68"/>
      <c r="C54" s="69"/>
      <c r="D54" s="69"/>
      <c r="E54" s="69"/>
      <c r="F54" s="196">
        <f>F52-F53</f>
        <v>0</v>
      </c>
      <c r="G54" s="70" t="s">
        <v>103</v>
      </c>
      <c r="H54" s="65"/>
    </row>
    <row r="55" spans="1:7" s="28" customFormat="1" ht="15" customHeight="1" thickBot="1">
      <c r="A55" s="71" t="s">
        <v>104</v>
      </c>
      <c r="B55" s="72" t="s">
        <v>13</v>
      </c>
      <c r="C55" s="72"/>
      <c r="G55" s="63"/>
    </row>
    <row r="56" spans="1:7" ht="15" customHeight="1">
      <c r="A56" s="205" t="s">
        <v>14</v>
      </c>
      <c r="B56" s="206" t="s">
        <v>15</v>
      </c>
      <c r="C56" s="207"/>
      <c r="D56" s="242"/>
      <c r="E56" s="243" t="s">
        <v>16</v>
      </c>
      <c r="F56" s="243"/>
      <c r="G56" s="244"/>
    </row>
    <row r="57" spans="1:7" ht="15" customHeight="1">
      <c r="A57" s="208"/>
      <c r="B57" s="209"/>
      <c r="C57" s="210"/>
      <c r="D57" s="245"/>
      <c r="E57" s="246" t="s">
        <v>22</v>
      </c>
      <c r="F57" s="247"/>
      <c r="G57" s="248"/>
    </row>
    <row r="58" spans="1:7" ht="15" customHeight="1">
      <c r="A58" s="211" t="s">
        <v>57</v>
      </c>
      <c r="B58" s="212" t="s">
        <v>15</v>
      </c>
      <c r="C58" s="213"/>
      <c r="D58" s="249" t="s">
        <v>58</v>
      </c>
      <c r="E58" s="250"/>
      <c r="F58" s="251" t="s">
        <v>59</v>
      </c>
      <c r="G58" s="252" t="s">
        <v>60</v>
      </c>
    </row>
    <row r="59" spans="1:7" s="28" customFormat="1" ht="15" customHeight="1" thickBot="1">
      <c r="A59" s="214"/>
      <c r="B59" s="215"/>
      <c r="C59" s="216"/>
      <c r="D59" s="253"/>
      <c r="E59" s="254"/>
      <c r="F59" s="255"/>
      <c r="G59" s="256"/>
    </row>
    <row r="60" spans="1:7" ht="15" customHeight="1">
      <c r="A60" s="29" t="s">
        <v>0</v>
      </c>
      <c r="B60" s="29"/>
      <c r="C60" t="s">
        <v>175</v>
      </c>
      <c r="F60" s="73"/>
      <c r="G60" s="73"/>
    </row>
    <row r="61" ht="15" customHeight="1"/>
    <row r="63" ht="12" customHeight="1"/>
    <row r="67" ht="12" customHeight="1"/>
    <row r="71" spans="5:7" ht="12">
      <c r="E71" s="74"/>
      <c r="F71" s="75"/>
      <c r="G71" s="75"/>
    </row>
    <row r="72" spans="6:7" ht="12">
      <c r="F72" s="73"/>
      <c r="G72" s="73"/>
    </row>
    <row r="73" spans="6:7" ht="12">
      <c r="F73" s="73"/>
      <c r="G73" s="73"/>
    </row>
    <row r="74" spans="6:7" ht="12">
      <c r="F74" s="73"/>
      <c r="G74" s="73"/>
    </row>
    <row r="75" spans="6:7" ht="12">
      <c r="F75" s="73"/>
      <c r="G75" s="73"/>
    </row>
    <row r="76" spans="6:7" ht="12">
      <c r="F76" s="73"/>
      <c r="G76" s="73"/>
    </row>
    <row r="77" spans="6:7" ht="12">
      <c r="F77" s="73"/>
      <c r="G77" s="73"/>
    </row>
    <row r="78" spans="6:7" ht="12">
      <c r="F78" s="73"/>
      <c r="G78" s="73"/>
    </row>
    <row r="79" spans="6:7" ht="12">
      <c r="F79" s="73"/>
      <c r="G79" s="73"/>
    </row>
    <row r="80" spans="6:7" ht="12">
      <c r="F80" s="73"/>
      <c r="G80" s="73"/>
    </row>
    <row r="81" spans="6:7" ht="12">
      <c r="F81" s="73"/>
      <c r="G81" s="73"/>
    </row>
    <row r="82" spans="6:7" ht="12">
      <c r="F82" s="73"/>
      <c r="G82" s="73"/>
    </row>
    <row r="83" spans="6:7" ht="12">
      <c r="F83" s="73"/>
      <c r="G83" s="73"/>
    </row>
    <row r="84" spans="6:7" ht="12">
      <c r="F84" s="73"/>
      <c r="G84" s="73"/>
    </row>
    <row r="85" spans="6:7" ht="12">
      <c r="F85" s="73"/>
      <c r="G85" s="73"/>
    </row>
    <row r="86" spans="6:7" ht="12">
      <c r="F86" s="73"/>
      <c r="G86" s="73"/>
    </row>
    <row r="87" spans="6:7" ht="12" customHeight="1">
      <c r="F87" s="73"/>
      <c r="G87" s="73"/>
    </row>
    <row r="88" spans="6:7" ht="12">
      <c r="F88" s="73"/>
      <c r="G88" s="73"/>
    </row>
    <row r="89" spans="6:7" ht="12">
      <c r="F89" s="73"/>
      <c r="G89" s="73"/>
    </row>
    <row r="90" spans="6:7" ht="12">
      <c r="F90" s="73"/>
      <c r="G90" s="73"/>
    </row>
    <row r="91" spans="6:7" ht="12">
      <c r="F91" s="73"/>
      <c r="G91" s="73"/>
    </row>
    <row r="92" spans="6:7" ht="12">
      <c r="F92" s="73"/>
      <c r="G92" s="73"/>
    </row>
    <row r="93" spans="6:7" ht="12">
      <c r="F93" s="73"/>
      <c r="G93" s="73"/>
    </row>
    <row r="94" spans="6:7" ht="12">
      <c r="F94" s="73"/>
      <c r="G94" s="73"/>
    </row>
    <row r="95" spans="6:7" ht="12">
      <c r="F95" s="73"/>
      <c r="G95" s="73"/>
    </row>
    <row r="96" spans="6:7" ht="12">
      <c r="F96" s="73"/>
      <c r="G96" s="73"/>
    </row>
    <row r="97" spans="6:7" ht="12">
      <c r="F97" s="73"/>
      <c r="G97" s="73"/>
    </row>
    <row r="98" spans="6:7" ht="12">
      <c r="F98" s="73"/>
      <c r="G98" s="73"/>
    </row>
    <row r="99" spans="6:7" ht="12">
      <c r="F99" s="73"/>
      <c r="G99" s="73"/>
    </row>
    <row r="100" spans="6:7" ht="12">
      <c r="F100" s="73"/>
      <c r="G100" s="73"/>
    </row>
    <row r="101" spans="6:7" ht="12">
      <c r="F101" s="73"/>
      <c r="G101" s="73"/>
    </row>
    <row r="102" spans="6:7" ht="12">
      <c r="F102" s="73"/>
      <c r="G102" s="73"/>
    </row>
    <row r="103" spans="6:7" ht="12">
      <c r="F103" s="73"/>
      <c r="G103" s="73"/>
    </row>
    <row r="104" spans="6:7" ht="12">
      <c r="F104" s="73"/>
      <c r="G104" s="73"/>
    </row>
    <row r="105" spans="6:7" ht="12">
      <c r="F105" s="73"/>
      <c r="G105" s="73"/>
    </row>
    <row r="106" spans="6:7" ht="12">
      <c r="F106" s="73"/>
      <c r="G106" s="73"/>
    </row>
    <row r="107" spans="6:7" ht="12">
      <c r="F107" s="73"/>
      <c r="G107" s="73"/>
    </row>
    <row r="108" spans="6:7" ht="12">
      <c r="F108" s="73"/>
      <c r="G108" s="73"/>
    </row>
    <row r="109" spans="6:7" ht="12">
      <c r="F109" s="73"/>
      <c r="G109" s="73"/>
    </row>
    <row r="110" spans="6:7" ht="12">
      <c r="F110" s="73"/>
      <c r="G110" s="73"/>
    </row>
    <row r="111" spans="6:7" ht="12">
      <c r="F111" s="73"/>
      <c r="G111" s="73"/>
    </row>
    <row r="112" spans="6:7" ht="12">
      <c r="F112" s="73"/>
      <c r="G112" s="73"/>
    </row>
    <row r="113" spans="6:7" ht="12">
      <c r="F113" s="73"/>
      <c r="G113" s="73"/>
    </row>
    <row r="114" spans="6:7" ht="12">
      <c r="F114" s="73"/>
      <c r="G114" s="73"/>
    </row>
    <row r="115" spans="6:7" ht="12">
      <c r="F115" s="73"/>
      <c r="G115" s="73"/>
    </row>
    <row r="116" spans="6:7" ht="12">
      <c r="F116" s="73"/>
      <c r="G116" s="73"/>
    </row>
    <row r="117" spans="6:7" ht="12">
      <c r="F117" s="73"/>
      <c r="G117" s="73"/>
    </row>
    <row r="118" spans="6:7" ht="12">
      <c r="F118" s="73"/>
      <c r="G118" s="73"/>
    </row>
    <row r="119" spans="6:7" ht="12">
      <c r="F119" s="75"/>
      <c r="G119" s="73"/>
    </row>
    <row r="120" spans="6:7" ht="12" customHeight="1">
      <c r="F120" s="73"/>
      <c r="G120" s="73"/>
    </row>
    <row r="121" spans="6:7" ht="12">
      <c r="F121" s="73"/>
      <c r="G121" s="73"/>
    </row>
    <row r="122" spans="6:7" ht="12" customHeight="1">
      <c r="F122" s="73"/>
      <c r="G122" s="73"/>
    </row>
    <row r="123" spans="6:7" ht="12">
      <c r="F123" s="73"/>
      <c r="G123" s="73"/>
    </row>
    <row r="124" spans="6:7" ht="12" customHeight="1">
      <c r="F124" s="73"/>
      <c r="G124" s="73"/>
    </row>
    <row r="127" ht="12" customHeight="1"/>
    <row r="131" ht="12" customHeight="1"/>
    <row r="135" spans="5:7" ht="12">
      <c r="E135" s="74"/>
      <c r="F135" s="75"/>
      <c r="G135" s="75"/>
    </row>
    <row r="136" spans="6:7" ht="12" customHeight="1">
      <c r="F136" s="73"/>
      <c r="G136" s="73"/>
    </row>
    <row r="137" spans="6:7" ht="12">
      <c r="F137" s="73"/>
      <c r="G137" s="73"/>
    </row>
    <row r="138" spans="6:7" ht="12">
      <c r="F138" s="73"/>
      <c r="G138" s="73"/>
    </row>
    <row r="139" spans="6:7" ht="12">
      <c r="F139" s="73"/>
      <c r="G139" s="73"/>
    </row>
    <row r="140" spans="6:7" ht="12">
      <c r="F140" s="73"/>
      <c r="G140" s="73"/>
    </row>
    <row r="141" spans="6:7" ht="12">
      <c r="F141" s="73"/>
      <c r="G141" s="73"/>
    </row>
    <row r="142" spans="6:7" ht="12">
      <c r="F142" s="73"/>
      <c r="G142" s="73"/>
    </row>
    <row r="143" spans="6:7" ht="12">
      <c r="F143" s="73"/>
      <c r="G143" s="73"/>
    </row>
    <row r="144" spans="6:7" ht="12">
      <c r="F144" s="73"/>
      <c r="G144" s="73"/>
    </row>
    <row r="145" spans="6:7" ht="12">
      <c r="F145" s="73"/>
      <c r="G145" s="73"/>
    </row>
    <row r="146" spans="6:7" ht="12">
      <c r="F146" s="73"/>
      <c r="G146" s="73"/>
    </row>
    <row r="147" spans="6:7" ht="12">
      <c r="F147" s="73"/>
      <c r="G147" s="73"/>
    </row>
    <row r="148" spans="6:7" ht="12">
      <c r="F148" s="73"/>
      <c r="G148" s="73"/>
    </row>
    <row r="149" spans="6:7" ht="12">
      <c r="F149" s="73"/>
      <c r="G149" s="73"/>
    </row>
    <row r="150" spans="6:7" ht="12">
      <c r="F150" s="73"/>
      <c r="G150" s="73"/>
    </row>
    <row r="151" spans="6:7" ht="12" customHeight="1">
      <c r="F151" s="73"/>
      <c r="G151" s="73"/>
    </row>
    <row r="152" spans="6:7" ht="12">
      <c r="F152" s="73"/>
      <c r="G152" s="73"/>
    </row>
    <row r="153" spans="6:7" ht="12">
      <c r="F153" s="73"/>
      <c r="G153" s="73"/>
    </row>
    <row r="154" spans="6:7" ht="12">
      <c r="F154" s="73"/>
      <c r="G154" s="73"/>
    </row>
    <row r="155" spans="6:7" ht="12">
      <c r="F155" s="73"/>
      <c r="G155" s="73"/>
    </row>
    <row r="156" spans="6:7" ht="12">
      <c r="F156" s="73"/>
      <c r="G156" s="73"/>
    </row>
    <row r="157" spans="6:7" ht="12">
      <c r="F157" s="73"/>
      <c r="G157" s="73"/>
    </row>
    <row r="158" spans="6:7" ht="12">
      <c r="F158" s="73"/>
      <c r="G158" s="73"/>
    </row>
    <row r="159" spans="6:7" ht="12">
      <c r="F159" s="73"/>
      <c r="G159" s="73"/>
    </row>
    <row r="160" spans="6:7" ht="12">
      <c r="F160" s="73"/>
      <c r="G160" s="73"/>
    </row>
    <row r="161" spans="6:7" ht="12">
      <c r="F161" s="73"/>
      <c r="G161" s="73"/>
    </row>
    <row r="162" spans="6:7" ht="12">
      <c r="F162" s="73"/>
      <c r="G162" s="73"/>
    </row>
    <row r="163" spans="6:7" ht="12">
      <c r="F163" s="73"/>
      <c r="G163" s="73"/>
    </row>
    <row r="164" spans="6:7" ht="12">
      <c r="F164" s="73"/>
      <c r="G164" s="73"/>
    </row>
    <row r="165" spans="6:7" ht="12">
      <c r="F165" s="73"/>
      <c r="G165" s="73"/>
    </row>
    <row r="166" spans="6:7" ht="12">
      <c r="F166" s="73"/>
      <c r="G166" s="73"/>
    </row>
    <row r="167" spans="6:7" ht="12">
      <c r="F167" s="73"/>
      <c r="G167" s="73"/>
    </row>
    <row r="168" spans="6:7" ht="12">
      <c r="F168" s="73"/>
      <c r="G168" s="73"/>
    </row>
    <row r="169" spans="6:7" ht="12">
      <c r="F169" s="73"/>
      <c r="G169" s="73"/>
    </row>
    <row r="170" spans="6:7" ht="12">
      <c r="F170" s="73"/>
      <c r="G170" s="73"/>
    </row>
    <row r="171" spans="6:7" ht="12">
      <c r="F171" s="73"/>
      <c r="G171" s="73"/>
    </row>
    <row r="172" spans="6:7" ht="12">
      <c r="F172" s="73"/>
      <c r="G172" s="73"/>
    </row>
    <row r="173" spans="6:7" ht="12">
      <c r="F173" s="73"/>
      <c r="G173" s="73"/>
    </row>
    <row r="174" spans="6:7" ht="12">
      <c r="F174" s="73"/>
      <c r="G174" s="73"/>
    </row>
    <row r="175" spans="6:7" ht="12">
      <c r="F175" s="73"/>
      <c r="G175" s="73"/>
    </row>
    <row r="176" spans="6:7" ht="12">
      <c r="F176" s="73"/>
      <c r="G176" s="73"/>
    </row>
    <row r="177" spans="6:7" ht="12">
      <c r="F177" s="73"/>
      <c r="G177" s="73"/>
    </row>
    <row r="178" spans="6:7" ht="12">
      <c r="F178" s="73"/>
      <c r="G178" s="73"/>
    </row>
    <row r="179" spans="6:7" ht="12">
      <c r="F179" s="73"/>
      <c r="G179" s="73"/>
    </row>
    <row r="180" spans="6:7" ht="12" customHeight="1">
      <c r="F180" s="73"/>
      <c r="G180" s="73"/>
    </row>
    <row r="181" spans="6:7" ht="12">
      <c r="F181" s="73"/>
      <c r="G181" s="73"/>
    </row>
    <row r="182" spans="6:7" ht="12">
      <c r="F182" s="73"/>
      <c r="G182" s="73"/>
    </row>
    <row r="183" spans="6:7" ht="12">
      <c r="F183" s="75"/>
      <c r="G183" s="73"/>
    </row>
    <row r="184" spans="6:7" ht="12" customHeight="1">
      <c r="F184" s="73"/>
      <c r="G184" s="73"/>
    </row>
    <row r="185" spans="6:7" ht="12">
      <c r="F185" s="73"/>
      <c r="G185" s="73"/>
    </row>
    <row r="186" spans="6:7" ht="12" customHeight="1">
      <c r="F186" s="73"/>
      <c r="G186" s="73"/>
    </row>
    <row r="187" spans="6:7" ht="12">
      <c r="F187" s="73"/>
      <c r="G187" s="73"/>
    </row>
    <row r="188" spans="6:7" ht="12" customHeight="1">
      <c r="F188" s="73"/>
      <c r="G188" s="73"/>
    </row>
    <row r="191" ht="12" customHeight="1"/>
    <row r="195" ht="12" customHeight="1"/>
    <row r="199" spans="5:7" ht="12">
      <c r="E199" s="74"/>
      <c r="F199" s="75"/>
      <c r="G199" s="75"/>
    </row>
    <row r="200" spans="6:7" ht="12">
      <c r="F200" s="73"/>
      <c r="G200" s="73"/>
    </row>
    <row r="201" spans="6:7" ht="12">
      <c r="F201" s="73"/>
      <c r="G201" s="73"/>
    </row>
    <row r="202" spans="6:7" ht="12">
      <c r="F202" s="73"/>
      <c r="G202" s="73"/>
    </row>
    <row r="203" spans="6:7" ht="12">
      <c r="F203" s="73"/>
      <c r="G203" s="73"/>
    </row>
    <row r="204" spans="6:7" ht="12">
      <c r="F204" s="73"/>
      <c r="G204" s="73"/>
    </row>
    <row r="205" spans="6:7" ht="12">
      <c r="F205" s="73"/>
      <c r="G205" s="73"/>
    </row>
    <row r="206" spans="6:7" ht="12">
      <c r="F206" s="73"/>
      <c r="G206" s="73"/>
    </row>
    <row r="207" spans="6:7" ht="12">
      <c r="F207" s="73"/>
      <c r="G207" s="73"/>
    </row>
    <row r="208" spans="6:7" ht="12">
      <c r="F208" s="73"/>
      <c r="G208" s="73"/>
    </row>
    <row r="209" spans="6:7" ht="12">
      <c r="F209" s="73"/>
      <c r="G209" s="73"/>
    </row>
    <row r="210" spans="6:7" ht="12">
      <c r="F210" s="73"/>
      <c r="G210" s="73"/>
    </row>
    <row r="211" spans="6:7" ht="12">
      <c r="F211" s="73"/>
      <c r="G211" s="73"/>
    </row>
    <row r="212" spans="6:7" ht="12">
      <c r="F212" s="73"/>
      <c r="G212" s="73"/>
    </row>
    <row r="213" spans="6:7" ht="12">
      <c r="F213" s="73"/>
      <c r="G213" s="73"/>
    </row>
    <row r="214" spans="6:7" ht="12">
      <c r="F214" s="73"/>
      <c r="G214" s="73"/>
    </row>
    <row r="215" spans="6:7" ht="12" customHeight="1">
      <c r="F215" s="73"/>
      <c r="G215" s="73"/>
    </row>
    <row r="216" spans="6:7" ht="12">
      <c r="F216" s="73"/>
      <c r="G216" s="73"/>
    </row>
    <row r="217" spans="6:7" ht="12">
      <c r="F217" s="73"/>
      <c r="G217" s="73"/>
    </row>
    <row r="218" spans="6:7" ht="12">
      <c r="F218" s="73"/>
      <c r="G218" s="73"/>
    </row>
    <row r="219" spans="6:7" ht="12">
      <c r="F219" s="73"/>
      <c r="G219" s="73"/>
    </row>
    <row r="220" spans="6:7" ht="12">
      <c r="F220" s="73"/>
      <c r="G220" s="73"/>
    </row>
    <row r="221" spans="6:7" ht="12">
      <c r="F221" s="73"/>
      <c r="G221" s="73"/>
    </row>
    <row r="222" spans="6:7" ht="12">
      <c r="F222" s="73"/>
      <c r="G222" s="73"/>
    </row>
    <row r="223" spans="6:7" ht="12">
      <c r="F223" s="73"/>
      <c r="G223" s="73"/>
    </row>
    <row r="224" spans="6:7" ht="12">
      <c r="F224" s="73"/>
      <c r="G224" s="73"/>
    </row>
    <row r="225" spans="6:7" ht="12">
      <c r="F225" s="73"/>
      <c r="G225" s="73"/>
    </row>
    <row r="226" spans="6:7" ht="12">
      <c r="F226" s="73"/>
      <c r="G226" s="73"/>
    </row>
    <row r="227" spans="6:7" ht="12">
      <c r="F227" s="73"/>
      <c r="G227" s="73"/>
    </row>
    <row r="228" spans="6:7" ht="12">
      <c r="F228" s="73"/>
      <c r="G228" s="73"/>
    </row>
    <row r="229" spans="6:7" ht="12">
      <c r="F229" s="73"/>
      <c r="G229" s="73"/>
    </row>
    <row r="230" spans="6:7" ht="12">
      <c r="F230" s="73"/>
      <c r="G230" s="73"/>
    </row>
    <row r="231" spans="6:7" ht="12">
      <c r="F231" s="73"/>
      <c r="G231" s="73"/>
    </row>
    <row r="232" spans="6:7" ht="12">
      <c r="F232" s="73"/>
      <c r="G232" s="73"/>
    </row>
    <row r="233" spans="6:7" ht="12">
      <c r="F233" s="73"/>
      <c r="G233" s="73"/>
    </row>
    <row r="234" spans="6:7" ht="12">
      <c r="F234" s="73"/>
      <c r="G234" s="73"/>
    </row>
    <row r="235" spans="6:7" ht="12">
      <c r="F235" s="73"/>
      <c r="G235" s="73"/>
    </row>
    <row r="236" spans="6:7" ht="12">
      <c r="F236" s="73"/>
      <c r="G236" s="73"/>
    </row>
    <row r="237" spans="6:7" ht="12">
      <c r="F237" s="73"/>
      <c r="G237" s="73"/>
    </row>
    <row r="238" spans="6:7" ht="12">
      <c r="F238" s="73"/>
      <c r="G238" s="73"/>
    </row>
    <row r="239" spans="6:7" ht="12">
      <c r="F239" s="73"/>
      <c r="G239" s="73"/>
    </row>
    <row r="240" spans="6:7" ht="12">
      <c r="F240" s="73"/>
      <c r="G240" s="73"/>
    </row>
    <row r="241" spans="6:7" ht="12">
      <c r="F241" s="73"/>
      <c r="G241" s="73"/>
    </row>
    <row r="242" spans="6:7" ht="12">
      <c r="F242" s="73"/>
      <c r="G242" s="73"/>
    </row>
    <row r="243" spans="6:7" ht="12">
      <c r="F243" s="73"/>
      <c r="G243" s="73"/>
    </row>
    <row r="244" spans="6:7" ht="12">
      <c r="F244" s="73"/>
      <c r="G244" s="73"/>
    </row>
    <row r="245" spans="6:7" ht="12">
      <c r="F245" s="73"/>
      <c r="G245" s="73"/>
    </row>
    <row r="246" spans="6:7" ht="12">
      <c r="F246" s="73"/>
      <c r="G246" s="73"/>
    </row>
    <row r="247" spans="6:7" ht="12">
      <c r="F247" s="75"/>
      <c r="G247" s="73"/>
    </row>
    <row r="248" spans="6:7" ht="12" customHeight="1">
      <c r="F248" s="73"/>
      <c r="G248" s="73"/>
    </row>
    <row r="249" spans="6:7" ht="12">
      <c r="F249" s="73"/>
      <c r="G249" s="73"/>
    </row>
    <row r="250" spans="6:7" ht="12" customHeight="1">
      <c r="F250" s="73"/>
      <c r="G250" s="73"/>
    </row>
    <row r="251" spans="6:7" ht="12">
      <c r="F251" s="73"/>
      <c r="G251" s="73"/>
    </row>
    <row r="252" spans="6:7" ht="12" customHeight="1">
      <c r="F252" s="73"/>
      <c r="G252" s="73"/>
    </row>
    <row r="255" ht="12" customHeight="1"/>
    <row r="259" ht="12" customHeight="1"/>
    <row r="263" spans="5:7" ht="12">
      <c r="E263" s="74"/>
      <c r="F263" s="75"/>
      <c r="G263" s="75"/>
    </row>
    <row r="264" spans="6:7" ht="12">
      <c r="F264" s="73"/>
      <c r="G264" s="73"/>
    </row>
    <row r="265" spans="6:7" ht="12">
      <c r="F265" s="73"/>
      <c r="G265" s="73"/>
    </row>
    <row r="266" spans="6:7" ht="12">
      <c r="F266" s="73"/>
      <c r="G266" s="73"/>
    </row>
    <row r="267" spans="6:7" ht="12">
      <c r="F267" s="73"/>
      <c r="G267" s="73"/>
    </row>
    <row r="268" spans="6:7" ht="12">
      <c r="F268" s="73"/>
      <c r="G268" s="73"/>
    </row>
    <row r="269" spans="6:7" ht="12">
      <c r="F269" s="73"/>
      <c r="G269" s="73"/>
    </row>
    <row r="270" spans="6:7" ht="12">
      <c r="F270" s="73"/>
      <c r="G270" s="73"/>
    </row>
    <row r="271" spans="6:7" ht="12">
      <c r="F271" s="73"/>
      <c r="G271" s="73"/>
    </row>
    <row r="272" spans="6:7" ht="12">
      <c r="F272" s="73"/>
      <c r="G272" s="73"/>
    </row>
    <row r="273" spans="6:7" ht="12">
      <c r="F273" s="73"/>
      <c r="G273" s="73"/>
    </row>
    <row r="274" spans="6:7" ht="12">
      <c r="F274" s="73"/>
      <c r="G274" s="73"/>
    </row>
    <row r="275" spans="6:7" ht="12">
      <c r="F275" s="73"/>
      <c r="G275" s="73"/>
    </row>
    <row r="276" spans="6:7" ht="12">
      <c r="F276" s="73"/>
      <c r="G276" s="73"/>
    </row>
    <row r="277" spans="6:7" ht="12">
      <c r="F277" s="73"/>
      <c r="G277" s="73"/>
    </row>
    <row r="278" spans="6:7" ht="12">
      <c r="F278" s="73"/>
      <c r="G278" s="73"/>
    </row>
    <row r="279" spans="6:7" ht="12" customHeight="1">
      <c r="F279" s="73"/>
      <c r="G279" s="73"/>
    </row>
    <row r="280" spans="6:7" ht="12">
      <c r="F280" s="73"/>
      <c r="G280" s="73"/>
    </row>
    <row r="281" spans="6:7" ht="12">
      <c r="F281" s="73"/>
      <c r="G281" s="73"/>
    </row>
    <row r="282" spans="6:7" ht="12">
      <c r="F282" s="73"/>
      <c r="G282" s="73"/>
    </row>
    <row r="283" spans="6:7" ht="12">
      <c r="F283" s="73"/>
      <c r="G283" s="73"/>
    </row>
    <row r="284" spans="6:7" ht="12">
      <c r="F284" s="73"/>
      <c r="G284" s="73"/>
    </row>
    <row r="285" spans="6:7" ht="12">
      <c r="F285" s="73"/>
      <c r="G285" s="73"/>
    </row>
    <row r="286" spans="6:7" ht="12">
      <c r="F286" s="73"/>
      <c r="G286" s="73"/>
    </row>
    <row r="287" spans="6:7" ht="12">
      <c r="F287" s="73"/>
      <c r="G287" s="73"/>
    </row>
    <row r="288" spans="6:7" ht="12">
      <c r="F288" s="73"/>
      <c r="G288" s="73"/>
    </row>
    <row r="289" spans="6:7" ht="12">
      <c r="F289" s="73"/>
      <c r="G289" s="73"/>
    </row>
    <row r="290" spans="6:7" ht="12">
      <c r="F290" s="73"/>
      <c r="G290" s="73"/>
    </row>
    <row r="291" spans="6:7" ht="12">
      <c r="F291" s="73"/>
      <c r="G291" s="73"/>
    </row>
    <row r="292" spans="6:7" ht="12">
      <c r="F292" s="73"/>
      <c r="G292" s="73"/>
    </row>
    <row r="293" spans="6:7" ht="12">
      <c r="F293" s="73"/>
      <c r="G293" s="73"/>
    </row>
    <row r="294" spans="6:7" ht="12">
      <c r="F294" s="73"/>
      <c r="G294" s="73"/>
    </row>
    <row r="295" spans="6:7" ht="12">
      <c r="F295" s="73"/>
      <c r="G295" s="73"/>
    </row>
    <row r="296" spans="6:7" ht="12">
      <c r="F296" s="73"/>
      <c r="G296" s="73"/>
    </row>
    <row r="297" spans="6:7" ht="12">
      <c r="F297" s="73"/>
      <c r="G297" s="73"/>
    </row>
    <row r="298" spans="6:7" ht="12">
      <c r="F298" s="73"/>
      <c r="G298" s="73"/>
    </row>
    <row r="299" spans="6:7" ht="12">
      <c r="F299" s="73"/>
      <c r="G299" s="73"/>
    </row>
    <row r="300" spans="6:7" ht="12">
      <c r="F300" s="73"/>
      <c r="G300" s="73"/>
    </row>
    <row r="301" spans="6:7" ht="12">
      <c r="F301" s="73"/>
      <c r="G301" s="73"/>
    </row>
    <row r="302" spans="6:7" ht="12">
      <c r="F302" s="73"/>
      <c r="G302" s="73"/>
    </row>
    <row r="303" spans="6:7" ht="12">
      <c r="F303" s="73"/>
      <c r="G303" s="73"/>
    </row>
    <row r="304" spans="6:7" ht="12">
      <c r="F304" s="73"/>
      <c r="G304" s="73"/>
    </row>
    <row r="305" spans="6:7" ht="12">
      <c r="F305" s="73"/>
      <c r="G305" s="73"/>
    </row>
    <row r="306" spans="6:7" ht="12">
      <c r="F306" s="73"/>
      <c r="G306" s="73"/>
    </row>
    <row r="307" spans="6:7" ht="12">
      <c r="F307" s="73"/>
      <c r="G307" s="73"/>
    </row>
    <row r="308" spans="6:7" ht="12">
      <c r="F308" s="73"/>
      <c r="G308" s="73"/>
    </row>
    <row r="309" spans="6:7" ht="12">
      <c r="F309" s="73"/>
      <c r="G309" s="73"/>
    </row>
    <row r="310" spans="6:7" ht="12">
      <c r="F310" s="73"/>
      <c r="G310" s="73"/>
    </row>
    <row r="311" spans="6:7" ht="12">
      <c r="F311" s="75"/>
      <c r="G311" s="73"/>
    </row>
    <row r="312" spans="6:7" ht="12" customHeight="1">
      <c r="F312" s="73"/>
      <c r="G312" s="73"/>
    </row>
    <row r="313" spans="6:7" ht="12">
      <c r="F313" s="73"/>
      <c r="G313" s="73"/>
    </row>
    <row r="314" spans="6:7" ht="12" customHeight="1">
      <c r="F314" s="73"/>
      <c r="G314" s="73"/>
    </row>
    <row r="315" spans="6:7" ht="12">
      <c r="F315" s="73"/>
      <c r="G315" s="73"/>
    </row>
    <row r="316" spans="6:7" ht="12" customHeight="1">
      <c r="F316" s="73"/>
      <c r="G316" s="73"/>
    </row>
  </sheetData>
  <sheetProtection/>
  <printOptions horizontalCentered="1"/>
  <pageMargins left="0.5" right="0.5" top="0.75" bottom="0.5" header="0.5" footer="0.5"/>
  <pageSetup orientation="portrait" scale="72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Radcliffe</dc:creator>
  <cp:keywords/>
  <dc:description/>
  <cp:lastModifiedBy>IRIS IT Support</cp:lastModifiedBy>
  <cp:lastPrinted>2011-01-20T20:12:02Z</cp:lastPrinted>
  <dcterms:created xsi:type="dcterms:W3CDTF">1999-03-10T22:17:56Z</dcterms:created>
  <dcterms:modified xsi:type="dcterms:W3CDTF">2011-01-24T15:48:57Z</dcterms:modified>
  <cp:category/>
  <cp:version/>
  <cp:contentType/>
  <cp:contentStatus/>
</cp:coreProperties>
</file>